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0" yWindow="0" windowWidth="25600" windowHeight="16060" tabRatio="211"/>
  </bookViews>
  <sheets>
    <sheet name="Modello Offerta" sheetId="1" r:id="rId1"/>
  </sheets>
  <definedNames>
    <definedName name="_xlnm.Print_Area" localSheetId="0">'Modello Offerta'!$A$3:$G$115</definedName>
    <definedName name="_xlnm.Print_Titles" localSheetId="0">'Modello Offerta'!$1:$2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3" i="1" l="1"/>
  <c r="G144" i="1"/>
  <c r="G137" i="1"/>
  <c r="G107" i="1"/>
  <c r="G108" i="1"/>
  <c r="G109" i="1"/>
  <c r="G133" i="1"/>
  <c r="G136" i="1"/>
  <c r="G138" i="1"/>
  <c r="G134" i="1"/>
  <c r="G135" i="1"/>
  <c r="G127" i="1"/>
  <c r="G128" i="1"/>
  <c r="G121" i="1"/>
  <c r="G120" i="1"/>
  <c r="G122" i="1"/>
  <c r="G113" i="1"/>
  <c r="G114" i="1"/>
  <c r="G99" i="1"/>
  <c r="G103" i="1"/>
  <c r="G100" i="1"/>
  <c r="G101" i="1"/>
  <c r="G102" i="1"/>
  <c r="G5" i="1"/>
  <c r="G6" i="1"/>
  <c r="G7" i="1"/>
  <c r="G8" i="1"/>
  <c r="G94" i="1"/>
  <c r="G95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F144" i="1"/>
  <c r="F138" i="1"/>
  <c r="E112" i="1"/>
  <c r="E106" i="1"/>
  <c r="G148" i="1"/>
  <c r="G115" i="1"/>
  <c r="G147" i="1"/>
  <c r="G152" i="1"/>
  <c r="G150" i="1"/>
  <c r="G153" i="1"/>
  <c r="G156" i="1"/>
  <c r="I156" i="1"/>
</calcChain>
</file>

<file path=xl/sharedStrings.xml><?xml version="1.0" encoding="utf-8"?>
<sst xmlns="http://schemas.openxmlformats.org/spreadsheetml/2006/main" count="485" uniqueCount="291">
  <si>
    <t>Descrizione</t>
  </si>
  <si>
    <t>C2</t>
  </si>
  <si>
    <t>D1</t>
  </si>
  <si>
    <t>A2</t>
  </si>
  <si>
    <t xml:space="preserve"> </t>
  </si>
  <si>
    <t xml:space="preserve">SEDE </t>
  </si>
  <si>
    <t xml:space="preserve">Località </t>
  </si>
  <si>
    <t xml:space="preserve">Tipologia di Sede </t>
  </si>
  <si>
    <t xml:space="preserve">Profilo di connettività </t>
  </si>
  <si>
    <t xml:space="preserve">Canone anno Servizi di accesso MPLS </t>
  </si>
  <si>
    <t>Modello di offerta economica
Servizio di Connettività della Rete Unica Geografica IP MPLS gestionale del Gruppo ENAV</t>
  </si>
  <si>
    <t>Località</t>
  </si>
  <si>
    <t>Tipologia di Accesso</t>
  </si>
  <si>
    <t>SEDE</t>
  </si>
  <si>
    <t>Via Salaria 716  - 00138 Roma</t>
  </si>
  <si>
    <t>SUBTOTALE (A)</t>
  </si>
  <si>
    <t>SUBTOTALE (B)</t>
  </si>
  <si>
    <t>Accesso MAN ridondato livello 2</t>
  </si>
  <si>
    <t xml:space="preserve">Canone anno Servizio accesso </t>
  </si>
  <si>
    <t>Numero di accessi</t>
  </si>
  <si>
    <t>Via Appia Nuova 1491 Roma</t>
  </si>
  <si>
    <t>Via Cavallari 200 - Roma</t>
  </si>
  <si>
    <t>TABELLA (B) Sedi di Direzione Area Romana - Servizio accesso  Metropolitano  su MPLS</t>
  </si>
  <si>
    <t>Tipologia di accesso</t>
  </si>
  <si>
    <t>Via Appia Nuova 1491 (Edificio Piastra &amp; Stecca)</t>
  </si>
  <si>
    <t>SUBTOTALE (D)</t>
  </si>
  <si>
    <t>Totale canone annuo</t>
  </si>
  <si>
    <t xml:space="preserve">Canone anno Servizi noleggio apparati, Gestione, Manutenzione </t>
  </si>
  <si>
    <t>Subtotale (E)</t>
  </si>
  <si>
    <t xml:space="preserve">Tipologia di servizio Call Desk </t>
  </si>
  <si>
    <t xml:space="preserve">Tipologa di piattaforme di monitotaggio </t>
  </si>
  <si>
    <t xml:space="preserve">SUBTOTALE (C) </t>
  </si>
  <si>
    <t xml:space="preserve"> TABELLA (D) Servizi di connettività per il supporto Buniness Continuity  </t>
  </si>
  <si>
    <t xml:space="preserve">Via Salaria 716, Roma </t>
  </si>
  <si>
    <t xml:space="preserve">Centralizzato
(H24-365gg/Anno) </t>
  </si>
  <si>
    <t>D2</t>
  </si>
  <si>
    <t xml:space="preserve">TABELLA  (A)  Sedi periferiche - Centri Aeroportuali - ACC -  Siti Radar </t>
  </si>
  <si>
    <t>ALGHERO</t>
  </si>
  <si>
    <t>c/o Aeroporto di Alghero Fertilia - LOC. Aeroporto Fertilia</t>
  </si>
  <si>
    <t>CA  ENAV/TSKY</t>
  </si>
  <si>
    <t>ANCONA</t>
  </si>
  <si>
    <t>c/o Aeroporto R. Sanzio - Via Pinocchio</t>
  </si>
  <si>
    <t>TSKY</t>
  </si>
  <si>
    <t xml:space="preserve">ALBENGA </t>
  </si>
  <si>
    <t>Aeroporto C.  Panero , Viale G. Disegna – Villanova D’Albenga SV</t>
  </si>
  <si>
    <t>BARI</t>
  </si>
  <si>
    <t>c/o Aeroporto di Bari Palese - Str, Castelluccio, I</t>
  </si>
  <si>
    <t>BERGAMO</t>
  </si>
  <si>
    <t>c/o Aeroporto Orio al Serio- Orio AI Serio(BG)</t>
  </si>
  <si>
    <t>BOLOGNA</t>
  </si>
  <si>
    <t>c/o Aeroporto di Bologna - Via Aeroporto Civile, I</t>
  </si>
  <si>
    <t>BOLZANO</t>
  </si>
  <si>
    <t>c/o Aeroporto di Bolzano - Via Francesco Baracca, I</t>
  </si>
  <si>
    <t>BRESCIA</t>
  </si>
  <si>
    <t>c/o Aeroporto Gabriele D'Annunzio - via Provinciale 37</t>
  </si>
  <si>
    <t>BRINDISI</t>
  </si>
  <si>
    <t>c/o Aeroporto civile di Brindisi - Via Ruggero de Simone</t>
  </si>
  <si>
    <t>ACC ENAV/TSKY</t>
  </si>
  <si>
    <t>CAGLIARI</t>
  </si>
  <si>
    <t>c/o Aeroporto Civile di Cagliari - LOC. Aeroporto Civile Elmas</t>
  </si>
  <si>
    <t>CATANIA</t>
  </si>
  <si>
    <t>c/o Aeroporto di Fontanarossa - Via Fontanarossa Aeroporto</t>
  </si>
  <si>
    <t>CATANZARO</t>
  </si>
  <si>
    <t>TLP TBT Caraffa di Catanzaro - Via Radiofaro - 88050 Caraffa di Catanzaro</t>
  </si>
  <si>
    <t>Uff. TSKY</t>
  </si>
  <si>
    <t>COMISO</t>
  </si>
  <si>
    <t>strada provinciale 5, vittoria Cannamellito Pantaleo</t>
  </si>
  <si>
    <t>CROTONE</t>
  </si>
  <si>
    <t>o Aeroporto S. Anna -LOC. S. Anna Isola C.R.</t>
  </si>
  <si>
    <t>CA ENAV/TSKY</t>
  </si>
  <si>
    <t>CUNEO</t>
  </si>
  <si>
    <t xml:space="preserve">Aeroporto Olimpica - Strada Regionale 20 n . I - 12040 Levaldigj (CN) </t>
  </si>
  <si>
    <t>FIRENZE</t>
  </si>
  <si>
    <t>c/o Aeroporto Perentola - Via del Termine, 11</t>
  </si>
  <si>
    <t>FOGGIA</t>
  </si>
  <si>
    <t>c/o Aeroporto di Foggia G. Lisa - VI. Aviatori Aeroporto Gino Lisa, I</t>
  </si>
  <si>
    <t>FORLÌ</t>
  </si>
  <si>
    <t>c/o Aeroporto di Forlì - via Seganti, 103</t>
  </si>
  <si>
    <t>ACADEMY</t>
  </si>
  <si>
    <t>via delle Fontanelle, 40 angolo via Montaspro</t>
  </si>
  <si>
    <t>ENAV/TSKY</t>
  </si>
  <si>
    <t>c/o Aeroporto Cristoforo Colombo - via Pionieri ed Aviatori</t>
  </si>
  <si>
    <t>GROTTAGLIE</t>
  </si>
  <si>
    <t>c/o Aeroporto di Grottaglie - via Aeroporto</t>
  </si>
  <si>
    <t>LAMEZIA TERME</t>
  </si>
  <si>
    <t>c/o Aeroporto di Lamezia Terme - Via Aeroporto, I</t>
  </si>
  <si>
    <t>LAMPEDUSA</t>
  </si>
  <si>
    <t>c/o Aeroporto di LAMPEDUSA</t>
  </si>
  <si>
    <t>LIVORNO</t>
  </si>
  <si>
    <t>SRR P. Lecceta - Via del radar 56 - 57124 Valle Benedetta (Livorno)</t>
  </si>
  <si>
    <t>UU. TSKY</t>
  </si>
  <si>
    <t>MAGLIOLO</t>
  </si>
  <si>
    <t>SRR Monte Settepani - V. Melogno, 1 - 17020 Magliolo</t>
  </si>
  <si>
    <t>UFF.TSKY</t>
  </si>
  <si>
    <t xml:space="preserve">MACCARESE </t>
  </si>
  <si>
    <t>Magazzini Via Mizar FIUMICINO RM</t>
  </si>
  <si>
    <t>Sito Radar Masseria Orimini - Via Mottola KM.11500 - 74015 Martina</t>
  </si>
  <si>
    <t>Postazione AM – Via del Cimitero Latina</t>
  </si>
  <si>
    <t>Sito Radar – Omignano - Salarno</t>
  </si>
  <si>
    <t>MILANO LINATE</t>
  </si>
  <si>
    <t>c/o Aeroporto di Linate – V.le Enrico Forlanini  ACC-TWR</t>
  </si>
  <si>
    <t>Aeroporto Forlanini – Via Forlanini, 20090 Linate Milano (Monlue)</t>
  </si>
  <si>
    <t>NAPOLI</t>
  </si>
  <si>
    <t>c/o Aeroporto Napoli Capodichino – viale Ruffo di Calabria</t>
  </si>
  <si>
    <t>OLBIA</t>
  </si>
  <si>
    <t>c/o Aeroporto di Olbia Costa Smeralda</t>
  </si>
  <si>
    <t>PADOVA</t>
  </si>
  <si>
    <t>c/o Aeroporto di Padova – Via Sorio, 89</t>
  </si>
  <si>
    <t>PADOVA ACC</t>
  </si>
  <si>
    <t>(Abano Terme) Via Diaz, 63 (PD)</t>
  </si>
  <si>
    <t>PALERMO</t>
  </si>
  <si>
    <t>Aeroporto Giovanni Falcone – Punta Raisi –Cinesi PA</t>
  </si>
  <si>
    <t>PANTELLERIA</t>
  </si>
  <si>
    <t>Via Salibbi snc*</t>
  </si>
  <si>
    <t>PARMA</t>
  </si>
  <si>
    <t>C/O aeroclub G. BoIIa Via Cremonese, 35</t>
  </si>
  <si>
    <t>PAVIA</t>
  </si>
  <si>
    <t>Postazione Radar – Località Capannette di Pey – 27050 Brallo di Pregol</t>
  </si>
  <si>
    <t>UFF. TSKY</t>
  </si>
  <si>
    <t>PERUGIA</t>
  </si>
  <si>
    <t>c/o Aeroporto di Perugia – str. Aeroporto S. Egidio, 2</t>
  </si>
  <si>
    <t>PESCARA</t>
  </si>
  <si>
    <t>c/o Aeroporto di Pescara – via Amendola, 218</t>
  </si>
  <si>
    <t>PESCHIERA BORROMEO</t>
  </si>
  <si>
    <t>Sito Peschiera Borromeo – Via Traversi,snc – 200068 – Peschiera Borro</t>
  </si>
  <si>
    <t>RAVENNA</t>
  </si>
  <si>
    <t>Aeroporto Ravenna – Via Dismano,snc – 48100 Ravenna</t>
  </si>
  <si>
    <t>REGGIO CALABRIA</t>
  </si>
  <si>
    <t>c/o Aeroporto dello Stretto – Via Nuova Aerostazione</t>
  </si>
  <si>
    <t>RIETI</t>
  </si>
  <si>
    <t>c/o Aeroporto di Rieti – via Rosatelli C.</t>
  </si>
  <si>
    <t>RIMINI</t>
  </si>
  <si>
    <t xml:space="preserve">Aeroporto G. Vassura - Via Flaminia , 416 RN </t>
  </si>
  <si>
    <t>ROMA CIAMPINO</t>
  </si>
  <si>
    <t>c/o Aeroporto di Ciampino TWR</t>
  </si>
  <si>
    <t>c/o Aeroporto di Ciampino, via Appia 1491</t>
  </si>
  <si>
    <t>ACC TSKY</t>
  </si>
  <si>
    <t>ROMA FIUMICINO</t>
  </si>
  <si>
    <t>c/o Aeroporto di Fiumicino – Via G. Chavez</t>
  </si>
  <si>
    <t>ROMA RADIOMISURE</t>
  </si>
  <si>
    <t>c/o Aeroporto di Ciampino – Hangar – Via Appia Nuova</t>
  </si>
  <si>
    <t>ROMA URBE</t>
  </si>
  <si>
    <t>c/o Aeroporto Roma Urbe – Via Salaria, 825</t>
  </si>
  <si>
    <t>RONCHI DEI LEGIONARI</t>
  </si>
  <si>
    <t>c/o Aeroporto Ronchi dei Legionari – Via Aquileia, 40</t>
  </si>
  <si>
    <t>SALERNO</t>
  </si>
  <si>
    <t>c/o Aeroporto di Pontecagnano – Km 68,300 S.S.18 Pagliarone</t>
  </si>
  <si>
    <t>TORINO AERITALIA</t>
  </si>
  <si>
    <t>Aeroclub  Strada Vicinale della Berlia 500</t>
  </si>
  <si>
    <t>TORINO CASELLE</t>
  </si>
  <si>
    <t>c/o Aeroporto S. Pertini, Caselle Torinese – Città di Torino</t>
  </si>
  <si>
    <t>TRAPANI</t>
  </si>
  <si>
    <t>TLP TBT – Via Pepoli Conte Agostino – 91016 – Erice (Trapani)</t>
  </si>
  <si>
    <t>TREVISO</t>
  </si>
  <si>
    <t>c/o Aeroporto di Treviso</t>
  </si>
  <si>
    <t xml:space="preserve">USTICA </t>
  </si>
  <si>
    <t>Monte Guardia dei Turchi USTICA</t>
  </si>
  <si>
    <t>VARESE MALPENSA</t>
  </si>
  <si>
    <t>c/o Aeroporto di Malpensa 2000  – via Malpensa, I</t>
  </si>
  <si>
    <t>VENEZIA LIDO</t>
  </si>
  <si>
    <t>c/o Aeroporto Venezia S. Nicolò - Riviera S. Nicolò Lido, 50</t>
  </si>
  <si>
    <t>VENEZIA TESSERA</t>
  </si>
  <si>
    <t>c/o Aeroporto Venezia Tessera – V.le Galileo Galilei</t>
  </si>
  <si>
    <t>VERONA VILLAFRANCA</t>
  </si>
  <si>
    <t>c/o Aeroporto Villafranca di Verona</t>
  </si>
  <si>
    <t>CED ENAV</t>
  </si>
  <si>
    <t>Via Salaria, 716 - Roma</t>
  </si>
  <si>
    <t>Centro Stella MPLS1</t>
  </si>
  <si>
    <t>CED-A</t>
  </si>
  <si>
    <t xml:space="preserve">TSKY CED </t>
  </si>
  <si>
    <t xml:space="preserve">Via Cavallari,200 Roma </t>
  </si>
  <si>
    <t>Centro Stella Interno</t>
  </si>
  <si>
    <t>CED-B</t>
  </si>
  <si>
    <t>Ciampino DG – Via Appia Nuova 1491 – 00178 Roma</t>
  </si>
  <si>
    <t>Centro Stella MPLS2</t>
  </si>
  <si>
    <t>TOR DI QUINTO</t>
  </si>
  <si>
    <t>41°56'41.01"N; 12°29'24.14"E</t>
  </si>
  <si>
    <t>MONTE CIRCEO</t>
  </si>
  <si>
    <t>41°13'49.36"N; 13° 4'8.61"E</t>
  </si>
  <si>
    <t>CAPO CARBONARA</t>
  </si>
  <si>
    <t>39° 6'40.96"N; 9°30'28.90"E</t>
  </si>
  <si>
    <t>USTICA</t>
  </si>
  <si>
    <t>38°42'27.99"N; 13°10'38.28"E</t>
  </si>
  <si>
    <t>TEANO</t>
  </si>
  <si>
    <t>41°17'48.57"N; 13°58'14.95"E</t>
  </si>
  <si>
    <t>TARQUINIA</t>
  </si>
  <si>
    <t>42°12'54.27"N; 11°43'57.31"E</t>
  </si>
  <si>
    <t>LATINA</t>
  </si>
  <si>
    <t>41°32'28.07"N; 12°55'5.06"E</t>
  </si>
  <si>
    <t>TREZZO D'ADDA</t>
  </si>
  <si>
    <t>45°33'32.58"N; 9°30'28.75"E</t>
  </si>
  <si>
    <t>POIRINO</t>
  </si>
  <si>
    <t>44°55'31.49"N; 7°51'41.97"E</t>
  </si>
  <si>
    <t>VOGHERA</t>
  </si>
  <si>
    <t>44°57'52.24"N; 8°58'15.56"E</t>
  </si>
  <si>
    <t>SARONNO</t>
  </si>
  <si>
    <t>45°38'45.63"N; 9° 1'17.72"E</t>
  </si>
  <si>
    <t>CODOGNO</t>
  </si>
  <si>
    <t>45°13'34.58"N; 9°32'28.33"E</t>
  </si>
  <si>
    <t>CARPIANO</t>
  </si>
  <si>
    <t>45°20'39.94"N; 9°17'17.89"E</t>
  </si>
  <si>
    <t>ALTESSANO</t>
  </si>
  <si>
    <t>45° 7'24.87"N; 7°38'42.02"E</t>
  </si>
  <si>
    <t>CASELLE CAB. ENERGIA</t>
  </si>
  <si>
    <t>45°11'42.22"N; 7°38'34.69"E</t>
  </si>
  <si>
    <t>ARANOVA</t>
  </si>
  <si>
    <t>41°54'38.58"N; 12°14'4.65"E</t>
  </si>
  <si>
    <t>40°41'56.50"N; 8°19'51.41"E</t>
  </si>
  <si>
    <t>40°39'12.91"N; 8°18'13.22"E</t>
  </si>
  <si>
    <t>MONTE LIMBARA</t>
  </si>
  <si>
    <t>40°51'9.03"N; 9°10'25.00"E</t>
  </si>
  <si>
    <t>CHIOGGIA</t>
  </si>
  <si>
    <t>45° 4'15.84"N; 12°16'53.26"E</t>
  </si>
  <si>
    <t>CARMIGNANO</t>
  </si>
  <si>
    <t>45°38'14.39"N; 11°40'34.84"E</t>
  </si>
  <si>
    <t>VIESTE</t>
  </si>
  <si>
    <t>41°54'46.82"N; 16° 2'57.65"E</t>
  </si>
  <si>
    <t xml:space="preserve">MONTE STELLA </t>
  </si>
  <si>
    <t>ALGHERO M. E. (MARKER ESTERNO)</t>
  </si>
  <si>
    <t>ALGHERO M. M. (MARKER MEDIO)</t>
  </si>
  <si>
    <t>ENAV Roma Boccanelli</t>
  </si>
  <si>
    <t>Via Boccanelli - 00138 Roma</t>
  </si>
  <si>
    <t>Via Salaria 716, 00138 Roma</t>
  </si>
  <si>
    <t xml:space="preserve">Banda 400+400 Mbps bilanciati </t>
  </si>
  <si>
    <t>Numero di Accessi</t>
  </si>
  <si>
    <t xml:space="preserve">Intersito Gbps DWDM </t>
  </si>
  <si>
    <t xml:space="preserve">Descrizione Servizi Centralizzati </t>
  </si>
  <si>
    <t xml:space="preserve">Servizo Analisi e Controllo del Traffico - Piattaforma di Monitoraggio del Traffico - Servizi di Monitoraggio Operativo al Supporto dell'Esercizio ,  etc. </t>
  </si>
  <si>
    <t xml:space="preserve">TABELLA (F) Servizi in Outsourcing -  Richiesti in fornitura  </t>
  </si>
  <si>
    <t>MASSERIA ORIMINI Enav</t>
  </si>
  <si>
    <t>MASSERIA ORIMINI TS</t>
  </si>
  <si>
    <t>Uff.ENAV</t>
  </si>
  <si>
    <t>Uff.TSKY</t>
  </si>
  <si>
    <t>accesso ridondato 100Mbps</t>
  </si>
  <si>
    <t>Sito Radar</t>
  </si>
  <si>
    <t>Servizio di collegamento verso Cloud Microsoft Azure (Azure expressRoute)  Connessione privata Data Center Olandese -Amsterdam e la rete MPLS Gruppo ENAV  (modalità Iaas)</t>
  </si>
  <si>
    <t>ENAV Roma Ciampino ACC</t>
  </si>
  <si>
    <t xml:space="preserve">TSKY Roma Direzione Centrale </t>
  </si>
  <si>
    <t xml:space="preserve">ENAV Roma Ciampino Direzione </t>
  </si>
  <si>
    <t>Via Appia Nuova 1491 Roma (Edificio Piastra &amp; Stecca)</t>
  </si>
  <si>
    <t xml:space="preserve">ENAV Roma Direzione Cetrale </t>
  </si>
  <si>
    <t>TABELLA (E) Servizi Connessione verso Cloud</t>
  </si>
  <si>
    <t xml:space="preserve">TABELLA (C)   Servizi  accesso Internet </t>
  </si>
  <si>
    <t xml:space="preserve">ENAV Roma Direzione Centrale </t>
  </si>
  <si>
    <t>ENAV Direzione Centrale</t>
  </si>
  <si>
    <t>B1+LTE</t>
  </si>
  <si>
    <t>A1+LTE</t>
  </si>
  <si>
    <t>D1+LTE</t>
  </si>
  <si>
    <t>A3</t>
  </si>
  <si>
    <t>B1 + LTE</t>
  </si>
  <si>
    <t>C1 + LTE</t>
  </si>
  <si>
    <t>D1 + LTE</t>
  </si>
  <si>
    <t xml:space="preserve">C1+LTE </t>
  </si>
  <si>
    <t xml:space="preserve">A4 </t>
  </si>
  <si>
    <t xml:space="preserve">C1 + LTE </t>
  </si>
  <si>
    <t>E1</t>
  </si>
  <si>
    <t>GENOVA 1</t>
  </si>
  <si>
    <t>GENOVA 2</t>
  </si>
  <si>
    <t>.</t>
  </si>
  <si>
    <t>FIRMA DIGITALE DEL LEGALE RAPPRESENTANTE</t>
  </si>
  <si>
    <t>(1)</t>
  </si>
  <si>
    <t>(2)</t>
  </si>
  <si>
    <r>
      <t xml:space="preserve">Indicare I costi relativii ai costi della manodopera  </t>
    </r>
    <r>
      <rPr>
        <b/>
        <sz val="16"/>
        <color rgb="FFFF0000"/>
        <rFont val="Calibri"/>
        <family val="2"/>
        <scheme val="minor"/>
      </rPr>
      <t>(1)</t>
    </r>
    <r>
      <rPr>
        <b/>
        <sz val="16"/>
        <color theme="1"/>
        <rFont val="Calibri"/>
        <family val="2"/>
        <scheme val="minor"/>
      </rPr>
      <t xml:space="preserve"> e gli oneri aziendali concernenti l'adempimento delle disposizioni in materia di salute e sicurezza sui luoghi di lavoro ad esclusione delle forniture senza posa in opera, dei servizi di natura intellettuale e degli affidamentidi </t>
    </r>
    <r>
      <rPr>
        <b/>
        <sz val="16"/>
        <color rgb="FFFF0000"/>
        <rFont val="Calibri"/>
        <family val="2"/>
        <scheme val="minor"/>
      </rPr>
      <t>(2)</t>
    </r>
    <r>
      <rPr>
        <b/>
        <sz val="16"/>
        <color theme="1"/>
        <rFont val="Calibri"/>
        <family val="2"/>
        <scheme val="minor"/>
      </rPr>
      <t xml:space="preserve"> cui all’art. 95, comma 10, del D.lgs. n. 50/2016 e s.m.i, </t>
    </r>
    <r>
      <rPr>
        <b/>
        <u/>
        <sz val="16"/>
        <color theme="1"/>
        <rFont val="Calibri"/>
        <family val="2"/>
        <scheme val="minor"/>
      </rPr>
      <t>già compresi nel prezzo</t>
    </r>
    <r>
      <rPr>
        <b/>
        <sz val="16"/>
        <color theme="1"/>
        <rFont val="Calibri"/>
        <family val="2"/>
        <scheme val="minor"/>
      </rPr>
      <t xml:space="preserve"> offerto, sono pari a:</t>
    </r>
  </si>
  <si>
    <t xml:space="preserve"> RIBASSO </t>
  </si>
  <si>
    <t>percentuale ribasso</t>
  </si>
  <si>
    <r>
      <t>Canone anno Servizio sin</t>
    </r>
    <r>
      <rPr>
        <sz val="12"/>
        <color theme="1"/>
        <rFont val="Calibri"/>
        <family val="2"/>
        <scheme val="minor"/>
      </rPr>
      <t xml:space="preserve">golo </t>
    </r>
    <r>
      <rPr>
        <b/>
        <sz val="12"/>
        <color theme="1"/>
        <rFont val="Calibri"/>
        <family val="2"/>
        <scheme val="minor"/>
      </rPr>
      <t xml:space="preserve">accesso </t>
    </r>
  </si>
  <si>
    <t>Indicare ll CCNL applicato alle risorse di cui è stato indicato il costo della manodopera</t>
  </si>
  <si>
    <t>Servizio di collegamento verso Cloud  Oracle OCI  (Cloud FastConnect)  Connessione privata Data Center Oracle Tedesco OCI Francoforte  la rete MPLS Gruppo ENAV  (modalità Iaas/Paas)</t>
  </si>
  <si>
    <t>1 GigaBit</t>
  </si>
  <si>
    <t>TABELLA (G) Servizi di connettività in modalità wireless (fatta salva la raggiungibilità del sito)</t>
  </si>
  <si>
    <t>Q.tà</t>
  </si>
  <si>
    <t xml:space="preserve">Canone annuo unitario </t>
  </si>
  <si>
    <t>Una Tantum Totale</t>
  </si>
  <si>
    <t>Repeater e Antenne per siti periferici</t>
  </si>
  <si>
    <t>Fornitura in opera router in sedi periferiche</t>
  </si>
  <si>
    <t>servizi manutentivi di router o repeater di sedi periferiche</t>
  </si>
  <si>
    <t>Servizi di outsourcing</t>
  </si>
  <si>
    <t>Servizi di piattaforma (Ampliamento banda, APN, VPN e servizi accessori)</t>
  </si>
  <si>
    <t>Subtotale (G)</t>
  </si>
  <si>
    <r>
      <t xml:space="preserve">TOTALE COMPLESSIVO DEL SERVIZIO "All Inclusive"  (A+B+C+D+E+F+G+E) </t>
    </r>
    <r>
      <rPr>
        <b/>
        <u/>
        <sz val="14"/>
        <color theme="1"/>
        <rFont val="Calibri"/>
        <family val="2"/>
        <scheme val="minor"/>
      </rPr>
      <t>Opzione 12 mesi</t>
    </r>
  </si>
  <si>
    <t>TABELLA (E) Servizo DDoS</t>
  </si>
  <si>
    <t>Descrizione Servizio</t>
  </si>
  <si>
    <t>Una Tantum</t>
  </si>
  <si>
    <t>Meccanismi di protezione in ambito internet da attacchi DDoS</t>
  </si>
  <si>
    <t xml:space="preserve">D1+LTE   </t>
  </si>
  <si>
    <r>
      <t>Aeroporto Raffaello Sanzio Ancona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Via del Ghettarello 67</t>
    </r>
  </si>
  <si>
    <t>TOTALE COMPLESSIVO DEL SERVIZIO "All Inclusive"  (A+B+C+D+E+F+G+E)   DURATA 24 MESI + Opzione 12 mesi</t>
  </si>
  <si>
    <t>TOTALE BASE D'ASTA</t>
  </si>
  <si>
    <t>TOTALE COMPLESSIVO DEL SERVIZIO "All Inclusive"  (A+B+C+D+E+F+G+E) ANNUO</t>
  </si>
  <si>
    <t>TOTALE UNA TANTUM</t>
  </si>
  <si>
    <t>TOTALE COMPLESSIVO DEL SERVIZIO "All Inclusive"  (A+B+C+D+E+F+G+E) DURATA 24 MESI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</si>
</sst>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&quot;\ * #,##0.00_-;\-&quot;€&quot;\ * #,##0.00_-;_-&quot;€&quot;\ * &quot;-&quot;??_-;_-@_-"/>
  </numFmts>
  <fonts count="3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color theme="3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rgb="FF002060"/>
      <name val="Arial"/>
      <family val="2"/>
    </font>
    <font>
      <b/>
      <u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20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72">
    <xf numFmtId="0" fontId="0" fillId="0" borderId="0"/>
    <xf numFmtId="164" fontId="5" fillId="0" borderId="0" applyFont="0" applyFill="0" applyBorder="0" applyAlignment="0" applyProtection="0"/>
    <xf numFmtId="0" fontId="15" fillId="0" borderId="0"/>
    <xf numFmtId="9" fontId="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34">
    <xf numFmtId="0" fontId="0" fillId="0" borderId="0" xfId="0"/>
    <xf numFmtId="0" fontId="16" fillId="0" borderId="0" xfId="0" applyFont="1" applyProtection="1">
      <protection hidden="1"/>
    </xf>
    <xf numFmtId="164" fontId="8" fillId="0" borderId="4" xfId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</xf>
    <xf numFmtId="0" fontId="7" fillId="3" borderId="3" xfId="0" applyFont="1" applyFill="1" applyBorder="1" applyAlignment="1" applyProtection="1">
      <alignment horizontal="left" vertical="center" wrapText="1"/>
    </xf>
    <xf numFmtId="164" fontId="7" fillId="3" borderId="3" xfId="1" applyFont="1" applyFill="1" applyBorder="1" applyAlignment="1" applyProtection="1">
      <alignment horizontal="center" vertical="center" wrapText="1"/>
    </xf>
    <xf numFmtId="0" fontId="8" fillId="0" borderId="0" xfId="0" applyFont="1" applyProtection="1"/>
    <xf numFmtId="0" fontId="14" fillId="5" borderId="5" xfId="0" applyFont="1" applyFill="1" applyBorder="1" applyAlignment="1" applyProtection="1">
      <alignment horizontal="left" vertical="center" wrapText="1"/>
    </xf>
    <xf numFmtId="0" fontId="14" fillId="5" borderId="5" xfId="0" applyFont="1" applyFill="1" applyBorder="1" applyAlignment="1" applyProtection="1">
      <alignment vertical="center" wrapText="1"/>
    </xf>
    <xf numFmtId="0" fontId="14" fillId="5" borderId="5" xfId="0" applyFont="1" applyFill="1" applyBorder="1" applyAlignment="1" applyProtection="1">
      <alignment horizontal="center" vertical="center" wrapText="1"/>
    </xf>
    <xf numFmtId="164" fontId="18" fillId="3" borderId="7" xfId="0" applyNumberFormat="1" applyFont="1" applyFill="1" applyBorder="1" applyAlignment="1" applyProtection="1">
      <alignment horizontal="left" vertical="center" wrapText="1"/>
    </xf>
    <xf numFmtId="164" fontId="7" fillId="3" borderId="3" xfId="1" applyFont="1" applyFill="1" applyBorder="1" applyAlignment="1" applyProtection="1">
      <alignment vertical="center"/>
    </xf>
    <xf numFmtId="0" fontId="7" fillId="3" borderId="3" xfId="0" applyFont="1" applyFill="1" applyBorder="1" applyAlignment="1" applyProtection="1">
      <alignment horizontal="center" vertical="center" wrapText="1"/>
    </xf>
    <xf numFmtId="164" fontId="7" fillId="3" borderId="3" xfId="0" applyNumberFormat="1" applyFont="1" applyFill="1" applyBorder="1" applyAlignment="1" applyProtection="1">
      <alignment vertical="center"/>
    </xf>
    <xf numFmtId="164" fontId="7" fillId="3" borderId="7" xfId="1" applyFont="1" applyFill="1" applyBorder="1" applyAlignment="1" applyProtection="1">
      <alignment horizontal="center" vertical="center" wrapText="1"/>
    </xf>
    <xf numFmtId="49" fontId="22" fillId="5" borderId="3" xfId="0" applyNumberFormat="1" applyFont="1" applyFill="1" applyBorder="1" applyAlignment="1" applyProtection="1">
      <alignment horizontal="center" vertical="center"/>
    </xf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"/>
    </xf>
    <xf numFmtId="164" fontId="4" fillId="0" borderId="0" xfId="1" applyFont="1" applyAlignment="1" applyProtection="1">
      <alignment horizontal="center"/>
    </xf>
    <xf numFmtId="0" fontId="20" fillId="0" borderId="0" xfId="0" applyFont="1" applyProtection="1"/>
    <xf numFmtId="0" fontId="8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left"/>
    </xf>
    <xf numFmtId="164" fontId="8" fillId="0" borderId="3" xfId="1" applyFont="1" applyFill="1" applyBorder="1" applyAlignment="1" applyProtection="1">
      <alignment horizontal="left" vertical="center" wrapText="1"/>
      <protection locked="0"/>
    </xf>
    <xf numFmtId="164" fontId="17" fillId="0" borderId="3" xfId="1" applyFont="1" applyFill="1" applyBorder="1" applyAlignment="1" applyProtection="1">
      <alignment horizontal="left" vertical="center" wrapText="1"/>
      <protection locked="0"/>
    </xf>
    <xf numFmtId="0" fontId="9" fillId="5" borderId="4" xfId="0" applyFont="1" applyFill="1" applyBorder="1" applyAlignment="1" applyProtection="1">
      <alignment horizontal="center" vertical="center" wrapText="1"/>
    </xf>
    <xf numFmtId="0" fontId="0" fillId="5" borderId="9" xfId="0" applyFill="1" applyBorder="1" applyAlignment="1" applyProtection="1">
      <alignment horizontal="center" vertical="center" wrapText="1"/>
    </xf>
    <xf numFmtId="0" fontId="9" fillId="5" borderId="4" xfId="0" applyFont="1" applyFill="1" applyBorder="1" applyAlignment="1" applyProtection="1">
      <alignment vertical="center"/>
    </xf>
    <xf numFmtId="0" fontId="14" fillId="5" borderId="4" xfId="0" applyFont="1" applyFill="1" applyBorder="1" applyAlignment="1" applyProtection="1">
      <alignment vertical="center"/>
    </xf>
    <xf numFmtId="0" fontId="9" fillId="5" borderId="4" xfId="0" applyFont="1" applyFill="1" applyBorder="1" applyAlignment="1" applyProtection="1">
      <alignment horizontal="center" vertical="center"/>
    </xf>
    <xf numFmtId="0" fontId="9" fillId="5" borderId="10" xfId="0" applyFont="1" applyFill="1" applyBorder="1" applyAlignment="1" applyProtection="1">
      <alignment vertical="center"/>
    </xf>
    <xf numFmtId="0" fontId="14" fillId="5" borderId="10" xfId="0" applyFont="1" applyFill="1" applyBorder="1" applyAlignment="1" applyProtection="1">
      <alignment vertical="center"/>
    </xf>
    <xf numFmtId="0" fontId="9" fillId="5" borderId="10" xfId="0" applyFont="1" applyFill="1" applyBorder="1" applyAlignment="1" applyProtection="1">
      <alignment horizontal="center" vertical="center"/>
    </xf>
    <xf numFmtId="164" fontId="19" fillId="5" borderId="9" xfId="1" applyFont="1" applyFill="1" applyBorder="1" applyAlignment="1" applyProtection="1">
      <alignment horizontal="left" vertical="center" wrapText="1"/>
    </xf>
    <xf numFmtId="0" fontId="14" fillId="5" borderId="3" xfId="0" applyFont="1" applyFill="1" applyBorder="1" applyAlignment="1" applyProtection="1">
      <alignment horizontal="left" vertical="center" wrapText="1"/>
    </xf>
    <xf numFmtId="0" fontId="8" fillId="5" borderId="3" xfId="1" applyNumberFormat="1" applyFont="1" applyFill="1" applyBorder="1" applyAlignment="1" applyProtection="1">
      <alignment horizontal="center" vertical="center" wrapText="1"/>
    </xf>
    <xf numFmtId="0" fontId="14" fillId="5" borderId="8" xfId="0" applyFont="1" applyFill="1" applyBorder="1" applyAlignment="1" applyProtection="1">
      <alignment vertical="center" wrapText="1"/>
    </xf>
    <xf numFmtId="0" fontId="14" fillId="5" borderId="3" xfId="0" applyFont="1" applyFill="1" applyBorder="1" applyAlignment="1" applyProtection="1">
      <alignment horizontal="center" vertical="center" wrapText="1"/>
    </xf>
    <xf numFmtId="0" fontId="14" fillId="5" borderId="6" xfId="0" applyFont="1" applyFill="1" applyBorder="1" applyAlignment="1" applyProtection="1">
      <alignment horizontal="left" vertical="center" wrapText="1"/>
    </xf>
    <xf numFmtId="0" fontId="19" fillId="5" borderId="3" xfId="0" applyFont="1" applyFill="1" applyBorder="1" applyAlignment="1" applyProtection="1">
      <alignment horizontal="left" vertical="center" wrapText="1"/>
    </xf>
    <xf numFmtId="0" fontId="14" fillId="5" borderId="3" xfId="0" applyFont="1" applyFill="1" applyBorder="1" applyAlignment="1" applyProtection="1">
      <alignment vertical="center" wrapText="1"/>
    </xf>
    <xf numFmtId="10" fontId="7" fillId="0" borderId="0" xfId="3" applyNumberFormat="1" applyFont="1" applyBorder="1" applyAlignment="1" applyProtection="1">
      <alignment horizontal="center"/>
      <protection hidden="1"/>
    </xf>
    <xf numFmtId="164" fontId="13" fillId="3" borderId="7" xfId="0" applyNumberFormat="1" applyFont="1" applyFill="1" applyBorder="1" applyAlignment="1" applyProtection="1">
      <alignment horizontal="left" vertical="center" wrapText="1"/>
    </xf>
    <xf numFmtId="164" fontId="27" fillId="5" borderId="3" xfId="1" applyFont="1" applyFill="1" applyBorder="1" applyAlignment="1" applyProtection="1">
      <alignment horizontal="center" vertical="center" wrapText="1"/>
      <protection hidden="1"/>
    </xf>
    <xf numFmtId="10" fontId="26" fillId="5" borderId="3" xfId="3" applyNumberFormat="1" applyFont="1" applyFill="1" applyBorder="1" applyAlignment="1" applyProtection="1">
      <alignment horizontal="center"/>
      <protection hidden="1"/>
    </xf>
    <xf numFmtId="164" fontId="26" fillId="5" borderId="3" xfId="1" applyFont="1" applyFill="1" applyBorder="1" applyAlignment="1" applyProtection="1">
      <alignment horizontal="left" vertical="center"/>
    </xf>
    <xf numFmtId="0" fontId="3" fillId="0" borderId="0" xfId="0" applyFont="1" applyFill="1" applyProtection="1"/>
    <xf numFmtId="0" fontId="7" fillId="5" borderId="11" xfId="1" applyNumberFormat="1" applyFont="1" applyFill="1" applyBorder="1" applyAlignment="1" applyProtection="1">
      <alignment horizontal="center" vertical="center" wrapText="1"/>
    </xf>
    <xf numFmtId="164" fontId="7" fillId="5" borderId="3" xfId="1" applyFont="1" applyFill="1" applyBorder="1" applyAlignment="1" applyProtection="1">
      <alignment horizontal="center" vertical="center" wrapText="1"/>
    </xf>
    <xf numFmtId="164" fontId="7" fillId="3" borderId="7" xfId="1" applyFont="1" applyFill="1" applyBorder="1" applyAlignment="1" applyProtection="1">
      <alignment horizontal="center" vertical="center" wrapText="1"/>
    </xf>
    <xf numFmtId="164" fontId="4" fillId="0" borderId="19" xfId="1" applyFont="1" applyFill="1" applyBorder="1" applyProtection="1">
      <protection locked="0"/>
    </xf>
    <xf numFmtId="164" fontId="8" fillId="0" borderId="3" xfId="1" applyFont="1" applyBorder="1" applyAlignment="1" applyProtection="1">
      <alignment vertical="center"/>
      <protection locked="0"/>
    </xf>
    <xf numFmtId="164" fontId="17" fillId="0" borderId="3" xfId="1" applyFont="1" applyFill="1" applyBorder="1" applyAlignment="1" applyProtection="1">
      <alignment vertical="center" wrapText="1"/>
      <protection locked="0"/>
    </xf>
    <xf numFmtId="164" fontId="8" fillId="0" borderId="3" xfId="1" applyFont="1" applyFill="1" applyBorder="1" applyAlignment="1" applyProtection="1">
      <alignment vertical="center"/>
      <protection locked="0"/>
    </xf>
    <xf numFmtId="164" fontId="8" fillId="0" borderId="3" xfId="1" applyFont="1" applyFill="1" applyBorder="1" applyAlignment="1" applyProtection="1">
      <alignment vertical="top" wrapText="1"/>
      <protection locked="0"/>
    </xf>
    <xf numFmtId="164" fontId="7" fillId="3" borderId="7" xfId="1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0" fillId="5" borderId="3" xfId="0" applyFill="1" applyBorder="1" applyAlignment="1" applyProtection="1">
      <alignment horizontal="center" vertical="center" wrapText="1"/>
    </xf>
    <xf numFmtId="0" fontId="9" fillId="5" borderId="3" xfId="0" applyFont="1" applyFill="1" applyBorder="1" applyAlignment="1" applyProtection="1">
      <alignment horizontal="center" vertical="center" wrapText="1"/>
    </xf>
    <xf numFmtId="164" fontId="2" fillId="0" borderId="3" xfId="1" applyFont="1" applyBorder="1" applyAlignment="1" applyProtection="1">
      <alignment vertical="center"/>
      <protection locked="0"/>
    </xf>
    <xf numFmtId="0" fontId="0" fillId="5" borderId="3" xfId="0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164" fontId="7" fillId="3" borderId="3" xfId="0" applyNumberFormat="1" applyFont="1" applyFill="1" applyBorder="1" applyAlignment="1">
      <alignment vertical="center"/>
    </xf>
    <xf numFmtId="164" fontId="8" fillId="5" borderId="3" xfId="1" applyFont="1" applyFill="1" applyBorder="1" applyAlignment="1" applyProtection="1">
      <alignment vertical="center"/>
    </xf>
    <xf numFmtId="164" fontId="8" fillId="5" borderId="3" xfId="1" applyFont="1" applyFill="1" applyBorder="1" applyAlignment="1" applyProtection="1">
      <alignment vertical="center" wrapText="1"/>
    </xf>
    <xf numFmtId="164" fontId="18" fillId="5" borderId="12" xfId="0" applyNumberFormat="1" applyFont="1" applyFill="1" applyBorder="1" applyAlignment="1" applyProtection="1">
      <alignment vertical="center" wrapText="1"/>
    </xf>
    <xf numFmtId="164" fontId="18" fillId="5" borderId="3" xfId="0" applyNumberFormat="1" applyFont="1" applyFill="1" applyBorder="1" applyAlignment="1" applyProtection="1">
      <alignment vertical="center" wrapText="1"/>
    </xf>
    <xf numFmtId="164" fontId="25" fillId="5" borderId="7" xfId="1" applyFont="1" applyFill="1" applyBorder="1" applyAlignment="1" applyProtection="1">
      <alignment horizontal="center" vertical="center" wrapText="1"/>
      <protection hidden="1"/>
    </xf>
    <xf numFmtId="164" fontId="8" fillId="0" borderId="0" xfId="0" applyNumberFormat="1" applyFont="1" applyProtection="1"/>
    <xf numFmtId="164" fontId="2" fillId="0" borderId="3" xfId="1" applyFont="1" applyFill="1" applyBorder="1" applyAlignment="1" applyProtection="1">
      <alignment vertical="center"/>
      <protection locked="0"/>
    </xf>
    <xf numFmtId="0" fontId="7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/>
    </xf>
    <xf numFmtId="164" fontId="7" fillId="3" borderId="0" xfId="0" applyNumberFormat="1" applyFont="1" applyFill="1" applyBorder="1" applyAlignment="1">
      <alignment vertical="center"/>
    </xf>
    <xf numFmtId="164" fontId="29" fillId="5" borderId="3" xfId="0" applyNumberFormat="1" applyFont="1" applyFill="1" applyBorder="1" applyAlignment="1" applyProtection="1">
      <alignment horizontal="left" vertical="center"/>
    </xf>
    <xf numFmtId="164" fontId="6" fillId="5" borderId="3" xfId="0" applyNumberFormat="1" applyFont="1" applyFill="1" applyBorder="1" applyAlignment="1" applyProtection="1">
      <alignment horizontal="left" vertical="center"/>
    </xf>
    <xf numFmtId="164" fontId="10" fillId="5" borderId="3" xfId="0" applyNumberFormat="1" applyFont="1" applyFill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horizontal="left" vertical="center"/>
    </xf>
    <xf numFmtId="164" fontId="26" fillId="2" borderId="3" xfId="1" applyFont="1" applyFill="1" applyBorder="1" applyAlignment="1" applyProtection="1">
      <alignment horizontal="left" vertical="center"/>
    </xf>
    <xf numFmtId="164" fontId="6" fillId="2" borderId="3" xfId="0" applyNumberFormat="1" applyFont="1" applyFill="1" applyBorder="1" applyAlignment="1" applyProtection="1">
      <alignment horizontal="left" vertical="center"/>
    </xf>
    <xf numFmtId="164" fontId="8" fillId="2" borderId="0" xfId="0" applyNumberFormat="1" applyFont="1" applyFill="1" applyProtection="1"/>
    <xf numFmtId="0" fontId="8" fillId="2" borderId="0" xfId="0" applyFont="1" applyFill="1" applyProtection="1"/>
    <xf numFmtId="0" fontId="9" fillId="5" borderId="1" xfId="0" applyFont="1" applyFill="1" applyBorder="1" applyAlignment="1" applyProtection="1">
      <alignment vertical="center" wrapText="1"/>
    </xf>
    <xf numFmtId="0" fontId="0" fillId="5" borderId="7" xfId="0" applyFill="1" applyBorder="1" applyAlignment="1" applyProtection="1">
      <alignment vertical="center" wrapText="1"/>
    </xf>
    <xf numFmtId="0" fontId="7" fillId="3" borderId="1" xfId="0" applyFont="1" applyFill="1" applyBorder="1" applyAlignment="1" applyProtection="1">
      <alignment horizontal="left" vertical="center" wrapText="1"/>
    </xf>
    <xf numFmtId="0" fontId="7" fillId="3" borderId="2" xfId="0" applyFont="1" applyFill="1" applyBorder="1" applyAlignment="1" applyProtection="1">
      <alignment horizontal="left" vertical="center"/>
    </xf>
    <xf numFmtId="164" fontId="7" fillId="3" borderId="1" xfId="1" applyFont="1" applyFill="1" applyBorder="1" applyAlignment="1" applyProtection="1">
      <alignment horizontal="center" vertical="center" wrapText="1"/>
    </xf>
    <xf numFmtId="164" fontId="7" fillId="3" borderId="7" xfId="1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left" vertical="center" wrapText="1"/>
    </xf>
    <xf numFmtId="0" fontId="6" fillId="4" borderId="2" xfId="0" applyFont="1" applyFill="1" applyBorder="1" applyAlignment="1" applyProtection="1">
      <alignment horizontal="left" vertical="center"/>
    </xf>
    <xf numFmtId="164" fontId="19" fillId="5" borderId="2" xfId="1" applyFont="1" applyFill="1" applyBorder="1" applyAlignment="1" applyProtection="1">
      <alignment horizontal="center" vertical="center" wrapText="1"/>
    </xf>
    <xf numFmtId="164" fontId="19" fillId="5" borderId="7" xfId="1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9" fillId="5" borderId="3" xfId="0" applyFont="1" applyFill="1" applyBorder="1" applyAlignment="1" applyProtection="1">
      <alignment vertical="center" wrapText="1"/>
    </xf>
    <xf numFmtId="0" fontId="0" fillId="5" borderId="3" xfId="0" applyFill="1" applyBorder="1" applyAlignment="1" applyProtection="1">
      <alignment vertical="center" wrapText="1"/>
    </xf>
    <xf numFmtId="0" fontId="13" fillId="2" borderId="1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 applyProtection="1">
      <alignment horizontal="left" vertical="center" wrapText="1"/>
    </xf>
    <xf numFmtId="0" fontId="6" fillId="4" borderId="2" xfId="0" applyFont="1" applyFill="1" applyBorder="1" applyAlignment="1" applyProtection="1">
      <alignment horizontal="left" vertical="center" wrapText="1"/>
    </xf>
    <xf numFmtId="0" fontId="6" fillId="4" borderId="7" xfId="0" applyFont="1" applyFill="1" applyBorder="1" applyAlignment="1" applyProtection="1">
      <alignment horizontal="left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13" fillId="3" borderId="1" xfId="0" applyFont="1" applyFill="1" applyBorder="1" applyAlignment="1" applyProtection="1">
      <alignment horizontal="left" vertical="center" wrapText="1"/>
    </xf>
    <xf numFmtId="0" fontId="13" fillId="3" borderId="2" xfId="0" applyFont="1" applyFill="1" applyBorder="1" applyAlignment="1" applyProtection="1">
      <alignment horizontal="left" vertical="center" wrapText="1"/>
    </xf>
    <xf numFmtId="0" fontId="13" fillId="3" borderId="7" xfId="0" applyFont="1" applyFill="1" applyBorder="1" applyAlignment="1" applyProtection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9" fontId="4" fillId="0" borderId="13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15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16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18" xfId="1" applyNumberFormat="1" applyFont="1" applyFill="1" applyBorder="1" applyAlignment="1" applyProtection="1">
      <alignment horizontal="center" vertical="center" wrapText="1"/>
      <protection locked="0"/>
    </xf>
    <xf numFmtId="49" fontId="10" fillId="5" borderId="13" xfId="0" applyNumberFormat="1" applyFont="1" applyFill="1" applyBorder="1" applyAlignment="1" applyProtection="1">
      <alignment horizontal="left" vertical="center" wrapText="1" readingOrder="1"/>
    </xf>
    <xf numFmtId="49" fontId="10" fillId="5" borderId="14" xfId="0" applyNumberFormat="1" applyFont="1" applyFill="1" applyBorder="1" applyAlignment="1" applyProtection="1">
      <alignment horizontal="left" vertical="center" wrapText="1" readingOrder="1"/>
    </xf>
    <xf numFmtId="49" fontId="10" fillId="5" borderId="15" xfId="0" applyNumberFormat="1" applyFont="1" applyFill="1" applyBorder="1" applyAlignment="1" applyProtection="1">
      <alignment horizontal="left" vertical="center" wrapText="1" readingOrder="1"/>
    </xf>
    <xf numFmtId="49" fontId="10" fillId="5" borderId="16" xfId="0" applyNumberFormat="1" applyFont="1" applyFill="1" applyBorder="1" applyAlignment="1" applyProtection="1">
      <alignment horizontal="left" vertical="center" wrapText="1" readingOrder="1"/>
    </xf>
    <xf numFmtId="49" fontId="10" fillId="5" borderId="17" xfId="0" applyNumberFormat="1" applyFont="1" applyFill="1" applyBorder="1" applyAlignment="1" applyProtection="1">
      <alignment horizontal="left" vertical="center" wrapText="1" readingOrder="1"/>
    </xf>
    <xf numFmtId="49" fontId="10" fillId="5" borderId="18" xfId="0" applyNumberFormat="1" applyFont="1" applyFill="1" applyBorder="1" applyAlignment="1" applyProtection="1">
      <alignment horizontal="left" vertical="center" wrapText="1" readingOrder="1"/>
    </xf>
    <xf numFmtId="0" fontId="10" fillId="5" borderId="3" xfId="0" applyFont="1" applyFill="1" applyBorder="1" applyAlignment="1" applyProtection="1">
      <alignment horizontal="center"/>
    </xf>
    <xf numFmtId="164" fontId="25" fillId="6" borderId="3" xfId="0" applyNumberFormat="1" applyFont="1" applyFill="1" applyBorder="1" applyAlignment="1" applyProtection="1">
      <alignment horizontal="center" vertical="center" wrapText="1"/>
      <protection hidden="1"/>
    </xf>
    <xf numFmtId="0" fontId="11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vertical="center" wrapText="1"/>
    </xf>
    <xf numFmtId="0" fontId="0" fillId="5" borderId="3" xfId="0" applyFill="1" applyBorder="1" applyAlignment="1">
      <alignment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/>
    </xf>
    <xf numFmtId="0" fontId="29" fillId="4" borderId="1" xfId="0" applyFont="1" applyFill="1" applyBorder="1" applyAlignment="1" applyProtection="1">
      <alignment horizontal="left" vertical="center" wrapText="1"/>
    </xf>
    <xf numFmtId="0" fontId="29" fillId="4" borderId="2" xfId="0" applyFont="1" applyFill="1" applyBorder="1" applyAlignment="1" applyProtection="1">
      <alignment horizontal="left" vertical="center"/>
    </xf>
    <xf numFmtId="164" fontId="29" fillId="5" borderId="0" xfId="1" applyFont="1" applyFill="1" applyAlignment="1" applyProtection="1">
      <alignment horizontal="center"/>
    </xf>
    <xf numFmtId="0" fontId="10" fillId="5" borderId="1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7" xfId="0" applyFont="1" applyFill="1" applyBorder="1" applyAlignment="1" applyProtection="1">
      <alignment horizontal="center" vertical="center" wrapText="1"/>
    </xf>
  </cellXfs>
  <cellStyles count="72"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" xfId="16" builtinId="8" hidden="1"/>
    <cellStyle name="Collegamento ipertestuale" xfId="18" builtinId="8" hidden="1"/>
    <cellStyle name="Collegamento ipertestuale" xfId="20" builtinId="8" hidden="1"/>
    <cellStyle name="Collegamento ipertestuale" xfId="22" builtinId="8" hidden="1"/>
    <cellStyle name="Collegamento ipertestuale" xfId="24" builtinId="8" hidden="1"/>
    <cellStyle name="Collegamento ipertestuale" xfId="26" builtinId="8" hidden="1"/>
    <cellStyle name="Collegamento ipertestuale" xfId="28" builtinId="8" hidden="1"/>
    <cellStyle name="Collegamento ipertestuale" xfId="30" builtinId="8" hidden="1"/>
    <cellStyle name="Collegamento ipertestuale" xfId="32" builtinId="8" hidden="1"/>
    <cellStyle name="Collegamento ipertestuale" xfId="34" builtinId="8" hidden="1"/>
    <cellStyle name="Collegamento ipertestuale" xfId="36" builtinId="8" hidden="1"/>
    <cellStyle name="Collegamento ipertestuale" xfId="38" builtinId="8" hidden="1"/>
    <cellStyle name="Collegamento ipertestuale" xfId="40" builtinId="8" hidden="1"/>
    <cellStyle name="Collegamento ipertestuale" xfId="42" builtinId="8" hidden="1"/>
    <cellStyle name="Collegamento ipertestuale" xfId="44" builtinId="8" hidden="1"/>
    <cellStyle name="Collegamento ipertestuale" xfId="46" builtinId="8" hidden="1"/>
    <cellStyle name="Collegamento ipertestuale" xfId="48" builtinId="8" hidden="1"/>
    <cellStyle name="Collegamento ipertestuale" xfId="50" builtinId="8" hidden="1"/>
    <cellStyle name="Collegamento ipertestuale" xfId="52" builtinId="8" hidden="1"/>
    <cellStyle name="Collegamento ipertestuale" xfId="54" builtinId="8" hidden="1"/>
    <cellStyle name="Collegamento ipertestuale" xfId="56" builtinId="8" hidden="1"/>
    <cellStyle name="Collegamento ipertestuale" xfId="58" builtinId="8" hidden="1"/>
    <cellStyle name="Collegamento ipertestuale" xfId="60" builtinId="8" hidden="1"/>
    <cellStyle name="Collegamento ipertestuale" xfId="62" builtinId="8" hidden="1"/>
    <cellStyle name="Collegamento ipertestuale" xfId="64" builtinId="8" hidden="1"/>
    <cellStyle name="Collegamento ipertestuale" xfId="66" builtinId="8" hidden="1"/>
    <cellStyle name="Collegamento ipertestuale" xfId="68" builtinId="8" hidden="1"/>
    <cellStyle name="Collegamento ipertestuale" xfId="70" builtinId="8" hidden="1"/>
    <cellStyle name="Collegamento visitato" xfId="5" builtinId="9" hidden="1"/>
    <cellStyle name="Collegamento visitato" xfId="7" builtinId="9" hidden="1"/>
    <cellStyle name="Collegamento visitato" xfId="9" builtinId="9" hidden="1"/>
    <cellStyle name="Collegamento visitato" xfId="11" builtinId="9" hidden="1"/>
    <cellStyle name="Collegamento visitato" xfId="13" builtinId="9" hidden="1"/>
    <cellStyle name="Collegamento visitato" xfId="15" builtinId="9" hidden="1"/>
    <cellStyle name="Collegamento visitato" xfId="17" builtinId="9" hidden="1"/>
    <cellStyle name="Collegamento visitato" xfId="19" builtinId="9" hidden="1"/>
    <cellStyle name="Collegamento visitato" xfId="21" builtinId="9" hidden="1"/>
    <cellStyle name="Collegamento visitato" xfId="23" builtinId="9" hidden="1"/>
    <cellStyle name="Collegamento visitato" xfId="25" builtinId="9" hidden="1"/>
    <cellStyle name="Collegamento visitato" xfId="27" builtinId="9" hidden="1"/>
    <cellStyle name="Collegamento visitato" xfId="29" builtinId="9" hidden="1"/>
    <cellStyle name="Collegamento visitato" xfId="31" builtinId="9" hidden="1"/>
    <cellStyle name="Collegamento visitato" xfId="33" builtinId="9" hidden="1"/>
    <cellStyle name="Collegamento visitato" xfId="35" builtinId="9" hidden="1"/>
    <cellStyle name="Collegamento visitato" xfId="37" builtinId="9" hidden="1"/>
    <cellStyle name="Collegamento visitato" xfId="39" builtinId="9" hidden="1"/>
    <cellStyle name="Collegamento visitato" xfId="41" builtinId="9" hidden="1"/>
    <cellStyle name="Collegamento visitato" xfId="43" builtinId="9" hidden="1"/>
    <cellStyle name="Collegamento visitato" xfId="45" builtinId="9" hidden="1"/>
    <cellStyle name="Collegamento visitato" xfId="47" builtinId="9" hidden="1"/>
    <cellStyle name="Collegamento visitato" xfId="49" builtinId="9" hidden="1"/>
    <cellStyle name="Collegamento visitato" xfId="51" builtinId="9" hidden="1"/>
    <cellStyle name="Collegamento visitato" xfId="53" builtinId="9" hidden="1"/>
    <cellStyle name="Collegamento visitato" xfId="55" builtinId="9" hidden="1"/>
    <cellStyle name="Collegamento visitato" xfId="57" builtinId="9" hidden="1"/>
    <cellStyle name="Collegamento visitato" xfId="59" builtinId="9" hidden="1"/>
    <cellStyle name="Collegamento visitato" xfId="61" builtinId="9" hidden="1"/>
    <cellStyle name="Collegamento visitato" xfId="63" builtinId="9" hidden="1"/>
    <cellStyle name="Collegamento visitato" xfId="65" builtinId="9" hidden="1"/>
    <cellStyle name="Collegamento visitato" xfId="67" builtinId="9" hidden="1"/>
    <cellStyle name="Collegamento visitato" xfId="69" builtinId="9" hidden="1"/>
    <cellStyle name="Collegamento visitato" xfId="71" builtinId="9" hidden="1"/>
    <cellStyle name="Normale" xfId="0" builtinId="0"/>
    <cellStyle name="Normale 7" xfId="2"/>
    <cellStyle name="Percentuale" xfId="3" builtinId="5"/>
    <cellStyle name="Valuta" xfId="1" builtinId="4"/>
  </cellStyles>
  <dxfs count="0"/>
  <tableStyles count="0" defaultTableStyle="TableStyleMedium2" defaultPivotStyle="PivotStyleLight16"/>
  <colors>
    <mruColors>
      <color rgb="FFE2EC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7" Type="http://schemas.openxmlformats.org/officeDocument/2006/relationships/customXml" Target="../customXml/item2.xml"/><Relationship Id="rId8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28223</xdr:colOff>
      <xdr:row>164</xdr:row>
      <xdr:rowOff>34220</xdr:rowOff>
    </xdr:from>
    <xdr:to>
      <xdr:col>1</xdr:col>
      <xdr:colOff>4704998</xdr:colOff>
      <xdr:row>168</xdr:row>
      <xdr:rowOff>138642</xdr:rowOff>
    </xdr:to>
    <xdr:sp macro="" textlink="">
      <xdr:nvSpPr>
        <xdr:cNvPr id="7" name="Rectangle 1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28223" y="39079664"/>
          <a:ext cx="7033331" cy="89464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it-IT" sz="1600">
              <a:effectLst/>
              <a:latin typeface="+mn-lt"/>
              <a:ea typeface="+mn-ea"/>
              <a:cs typeface="+mn-cs"/>
            </a:rPr>
            <a:t>L’Offerente assume l’impegno di mantenere ferma l'offerta per 180 giorni dalla data di scadenza fissata per la presentazione delle offerte.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2060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 editAs="oneCell">
    <xdr:from>
      <xdr:col>0</xdr:col>
      <xdr:colOff>228599</xdr:colOff>
      <xdr:row>0</xdr:row>
      <xdr:rowOff>200025</xdr:rowOff>
    </xdr:from>
    <xdr:to>
      <xdr:col>0</xdr:col>
      <xdr:colOff>1933575</xdr:colOff>
      <xdr:row>0</xdr:row>
      <xdr:rowOff>647700</xdr:rowOff>
    </xdr:to>
    <xdr:pic>
      <xdr:nvPicPr>
        <xdr:cNvPr id="8" name="Immagine 7" descr="Enav_marchio_logo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599" y="200025"/>
          <a:ext cx="1704976" cy="447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2"/>
  <sheetViews>
    <sheetView tabSelected="1" workbookViewId="0">
      <selection activeCell="E5" sqref="E5"/>
    </sheetView>
  </sheetViews>
  <sheetFormatPr baseColWidth="10" defaultColWidth="9.1640625" defaultRowHeight="15" x14ac:dyDescent="0"/>
  <cols>
    <col min="1" max="1" width="30.83203125" style="21" customWidth="1"/>
    <col min="2" max="2" width="64.5" style="6" customWidth="1"/>
    <col min="3" max="3" width="19.83203125" style="6" customWidth="1"/>
    <col min="4" max="4" width="25.1640625" style="22" bestFit="1" customWidth="1"/>
    <col min="5" max="5" width="26.5" style="22" customWidth="1"/>
    <col min="6" max="6" width="23.5" style="6" customWidth="1"/>
    <col min="7" max="7" width="32.5" style="6" customWidth="1"/>
    <col min="8" max="8" width="26.83203125" style="6" customWidth="1"/>
    <col min="9" max="9" width="18.33203125" style="6" bestFit="1" customWidth="1"/>
    <col min="10" max="16384" width="9.1640625" style="6"/>
  </cols>
  <sheetData>
    <row r="1" spans="1:7" s="3" customFormat="1" ht="71.25" customHeight="1">
      <c r="A1" s="131" t="s">
        <v>10</v>
      </c>
      <c r="B1" s="132"/>
      <c r="C1" s="132"/>
      <c r="D1" s="132"/>
      <c r="E1" s="132"/>
      <c r="F1" s="132"/>
      <c r="G1" s="133"/>
    </row>
    <row r="2" spans="1:7" s="3" customFormat="1" ht="18">
      <c r="A2" s="101"/>
      <c r="B2" s="102"/>
      <c r="C2" s="102"/>
      <c r="D2" s="102"/>
      <c r="E2" s="102"/>
      <c r="F2" s="102"/>
      <c r="G2" s="103"/>
    </row>
    <row r="3" spans="1:7" s="3" customFormat="1" ht="24" customHeight="1">
      <c r="A3" s="95" t="s">
        <v>36</v>
      </c>
      <c r="B3" s="96"/>
      <c r="C3" s="96"/>
      <c r="D3" s="96"/>
      <c r="E3" s="96"/>
      <c r="F3" s="96"/>
      <c r="G3" s="104"/>
    </row>
    <row r="4" spans="1:7" s="3" customFormat="1" ht="45">
      <c r="A4" s="4" t="s">
        <v>5</v>
      </c>
      <c r="B4" s="5" t="s">
        <v>6</v>
      </c>
      <c r="C4" s="5" t="s">
        <v>7</v>
      </c>
      <c r="D4" s="5" t="s">
        <v>8</v>
      </c>
      <c r="E4" s="5" t="s">
        <v>9</v>
      </c>
      <c r="F4" s="5" t="s">
        <v>27</v>
      </c>
      <c r="G4" s="5" t="s">
        <v>26</v>
      </c>
    </row>
    <row r="5" spans="1:7" ht="14.25" customHeight="1">
      <c r="A5" s="7" t="s">
        <v>37</v>
      </c>
      <c r="B5" s="8" t="s">
        <v>38</v>
      </c>
      <c r="C5" s="9" t="s">
        <v>39</v>
      </c>
      <c r="D5" s="9" t="s">
        <v>245</v>
      </c>
      <c r="E5" s="53"/>
      <c r="F5" s="53"/>
      <c r="G5" s="64">
        <f>E5+F5</f>
        <v>0</v>
      </c>
    </row>
    <row r="6" spans="1:7" ht="14.25" customHeight="1">
      <c r="A6" s="7" t="s">
        <v>40</v>
      </c>
      <c r="B6" s="8" t="s">
        <v>41</v>
      </c>
      <c r="C6" s="9" t="s">
        <v>39</v>
      </c>
      <c r="D6" s="9" t="s">
        <v>1</v>
      </c>
      <c r="E6" s="53"/>
      <c r="F6" s="53"/>
      <c r="G6" s="64">
        <f t="shared" ref="G6:G69" si="0">E6+F6</f>
        <v>0</v>
      </c>
    </row>
    <row r="7" spans="1:7">
      <c r="A7" s="7" t="s">
        <v>40</v>
      </c>
      <c r="B7" s="8" t="s">
        <v>285</v>
      </c>
      <c r="C7" s="9" t="s">
        <v>42</v>
      </c>
      <c r="D7" s="9" t="s">
        <v>247</v>
      </c>
      <c r="E7" s="53"/>
      <c r="F7" s="53"/>
      <c r="G7" s="64">
        <f t="shared" si="0"/>
        <v>0</v>
      </c>
    </row>
    <row r="8" spans="1:7" ht="14.25" customHeight="1">
      <c r="A8" s="7" t="s">
        <v>43</v>
      </c>
      <c r="B8" s="8" t="s">
        <v>44</v>
      </c>
      <c r="C8" s="9" t="s">
        <v>39</v>
      </c>
      <c r="D8" s="9" t="s">
        <v>252</v>
      </c>
      <c r="E8" s="53"/>
      <c r="F8" s="53"/>
      <c r="G8" s="64">
        <f t="shared" si="0"/>
        <v>0</v>
      </c>
    </row>
    <row r="9" spans="1:7" ht="14.25" customHeight="1">
      <c r="A9" s="7" t="s">
        <v>45</v>
      </c>
      <c r="B9" s="8" t="s">
        <v>46</v>
      </c>
      <c r="C9" s="9" t="s">
        <v>39</v>
      </c>
      <c r="D9" s="9" t="s">
        <v>253</v>
      </c>
      <c r="E9" s="53"/>
      <c r="F9" s="53"/>
      <c r="G9" s="64">
        <f t="shared" si="0"/>
        <v>0</v>
      </c>
    </row>
    <row r="10" spans="1:7" ht="14.25" customHeight="1">
      <c r="A10" s="7" t="s">
        <v>47</v>
      </c>
      <c r="B10" s="8" t="s">
        <v>48</v>
      </c>
      <c r="C10" s="9" t="s">
        <v>39</v>
      </c>
      <c r="D10" s="9" t="s">
        <v>253</v>
      </c>
      <c r="E10" s="53"/>
      <c r="F10" s="53"/>
      <c r="G10" s="64">
        <f t="shared" si="0"/>
        <v>0</v>
      </c>
    </row>
    <row r="11" spans="1:7" ht="14.25" customHeight="1">
      <c r="A11" s="7" t="s">
        <v>49</v>
      </c>
      <c r="B11" s="8" t="s">
        <v>50</v>
      </c>
      <c r="C11" s="9" t="s">
        <v>39</v>
      </c>
      <c r="D11" s="9" t="s">
        <v>248</v>
      </c>
      <c r="E11" s="53"/>
      <c r="F11" s="53"/>
      <c r="G11" s="64">
        <f t="shared" si="0"/>
        <v>0</v>
      </c>
    </row>
    <row r="12" spans="1:7" ht="14.25" customHeight="1">
      <c r="A12" s="7" t="s">
        <v>51</v>
      </c>
      <c r="B12" s="8" t="s">
        <v>52</v>
      </c>
      <c r="C12" s="9" t="s">
        <v>39</v>
      </c>
      <c r="D12" s="9" t="s">
        <v>254</v>
      </c>
      <c r="E12" s="53"/>
      <c r="F12" s="53"/>
      <c r="G12" s="64">
        <f t="shared" si="0"/>
        <v>0</v>
      </c>
    </row>
    <row r="13" spans="1:7" ht="14.25" customHeight="1">
      <c r="A13" s="7" t="s">
        <v>53</v>
      </c>
      <c r="B13" s="8" t="s">
        <v>54</v>
      </c>
      <c r="C13" s="9" t="s">
        <v>39</v>
      </c>
      <c r="D13" s="9" t="s">
        <v>249</v>
      </c>
      <c r="E13" s="53"/>
      <c r="F13" s="53"/>
      <c r="G13" s="64">
        <f t="shared" si="0"/>
        <v>0</v>
      </c>
    </row>
    <row r="14" spans="1:7" ht="14.25" customHeight="1">
      <c r="A14" s="7" t="s">
        <v>55</v>
      </c>
      <c r="B14" s="8" t="s">
        <v>56</v>
      </c>
      <c r="C14" s="9" t="s">
        <v>57</v>
      </c>
      <c r="D14" s="9" t="s">
        <v>3</v>
      </c>
      <c r="E14" s="53"/>
      <c r="F14" s="53"/>
      <c r="G14" s="64">
        <f t="shared" si="0"/>
        <v>0</v>
      </c>
    </row>
    <row r="15" spans="1:7" ht="14.25" customHeight="1">
      <c r="A15" s="7" t="s">
        <v>58</v>
      </c>
      <c r="B15" s="8" t="s">
        <v>59</v>
      </c>
      <c r="C15" s="9" t="s">
        <v>39</v>
      </c>
      <c r="D15" s="9" t="s">
        <v>248</v>
      </c>
      <c r="E15" s="53"/>
      <c r="F15" s="53"/>
      <c r="G15" s="64">
        <f t="shared" si="0"/>
        <v>0</v>
      </c>
    </row>
    <row r="16" spans="1:7" ht="14.25" customHeight="1">
      <c r="A16" s="7" t="s">
        <v>60</v>
      </c>
      <c r="B16" s="8" t="s">
        <v>61</v>
      </c>
      <c r="C16" s="9" t="s">
        <v>39</v>
      </c>
      <c r="D16" s="9" t="s">
        <v>248</v>
      </c>
      <c r="E16" s="53"/>
      <c r="F16" s="53"/>
      <c r="G16" s="64">
        <f t="shared" si="0"/>
        <v>0</v>
      </c>
    </row>
    <row r="17" spans="1:7" ht="14.25" customHeight="1">
      <c r="A17" s="7" t="s">
        <v>62</v>
      </c>
      <c r="B17" s="8" t="s">
        <v>63</v>
      </c>
      <c r="C17" s="9" t="s">
        <v>64</v>
      </c>
      <c r="D17" s="9" t="s">
        <v>2</v>
      </c>
      <c r="E17" s="53"/>
      <c r="F17" s="53"/>
      <c r="G17" s="64">
        <f t="shared" si="0"/>
        <v>0</v>
      </c>
    </row>
    <row r="18" spans="1:7" ht="14.25" customHeight="1">
      <c r="A18" s="7" t="s">
        <v>65</v>
      </c>
      <c r="B18" s="8" t="s">
        <v>66</v>
      </c>
      <c r="C18" s="9" t="s">
        <v>39</v>
      </c>
      <c r="D18" s="9" t="s">
        <v>2</v>
      </c>
      <c r="E18" s="53"/>
      <c r="F18" s="53"/>
      <c r="G18" s="64">
        <f t="shared" si="0"/>
        <v>0</v>
      </c>
    </row>
    <row r="19" spans="1:7" ht="14.25" customHeight="1">
      <c r="A19" s="7" t="s">
        <v>67</v>
      </c>
      <c r="B19" s="8" t="s">
        <v>68</v>
      </c>
      <c r="C19" s="9" t="s">
        <v>69</v>
      </c>
      <c r="D19" s="9" t="s">
        <v>250</v>
      </c>
      <c r="E19" s="53"/>
      <c r="F19" s="53"/>
      <c r="G19" s="64">
        <f t="shared" si="0"/>
        <v>0</v>
      </c>
    </row>
    <row r="20" spans="1:7" ht="14.25" customHeight="1">
      <c r="A20" s="7" t="s">
        <v>70</v>
      </c>
      <c r="B20" s="8" t="s">
        <v>71</v>
      </c>
      <c r="C20" s="9" t="s">
        <v>69</v>
      </c>
      <c r="D20" s="9" t="s">
        <v>249</v>
      </c>
      <c r="E20" s="53"/>
      <c r="F20" s="53"/>
      <c r="G20" s="64">
        <f t="shared" si="0"/>
        <v>0</v>
      </c>
    </row>
    <row r="21" spans="1:7" ht="14.25" customHeight="1">
      <c r="A21" s="7" t="s">
        <v>72</v>
      </c>
      <c r="B21" s="8" t="s">
        <v>73</v>
      </c>
      <c r="C21" s="9" t="s">
        <v>39</v>
      </c>
      <c r="D21" s="9" t="s">
        <v>3</v>
      </c>
      <c r="E21" s="53"/>
      <c r="F21" s="53"/>
      <c r="G21" s="64">
        <f t="shared" si="0"/>
        <v>0</v>
      </c>
    </row>
    <row r="22" spans="1:7" ht="14.25" customHeight="1">
      <c r="A22" s="7" t="s">
        <v>74</v>
      </c>
      <c r="B22" s="8" t="s">
        <v>75</v>
      </c>
      <c r="C22" s="9" t="s">
        <v>69</v>
      </c>
      <c r="D22" s="9" t="s">
        <v>254</v>
      </c>
      <c r="E22" s="53"/>
      <c r="F22" s="53"/>
      <c r="G22" s="64">
        <f t="shared" si="0"/>
        <v>0</v>
      </c>
    </row>
    <row r="23" spans="1:7" ht="14.25" customHeight="1">
      <c r="A23" s="7" t="s">
        <v>76</v>
      </c>
      <c r="B23" s="8" t="s">
        <v>77</v>
      </c>
      <c r="C23" s="9" t="s">
        <v>39</v>
      </c>
      <c r="D23" s="9" t="s">
        <v>254</v>
      </c>
      <c r="E23" s="53"/>
      <c r="F23" s="53"/>
      <c r="G23" s="64">
        <f t="shared" si="0"/>
        <v>0</v>
      </c>
    </row>
    <row r="24" spans="1:7" ht="14.25" customHeight="1">
      <c r="A24" s="7" t="s">
        <v>78</v>
      </c>
      <c r="B24" s="8" t="s">
        <v>79</v>
      </c>
      <c r="C24" s="9" t="s">
        <v>80</v>
      </c>
      <c r="D24" s="9" t="s">
        <v>3</v>
      </c>
      <c r="E24" s="53"/>
      <c r="F24" s="53"/>
      <c r="G24" s="64">
        <f t="shared" si="0"/>
        <v>0</v>
      </c>
    </row>
    <row r="25" spans="1:7" ht="14.25" customHeight="1">
      <c r="A25" s="7" t="s">
        <v>256</v>
      </c>
      <c r="B25" s="8" t="s">
        <v>81</v>
      </c>
      <c r="C25" s="9" t="s">
        <v>69</v>
      </c>
      <c r="D25" s="9" t="s">
        <v>248</v>
      </c>
      <c r="E25" s="53"/>
      <c r="F25" s="53"/>
      <c r="G25" s="64">
        <f t="shared" si="0"/>
        <v>0</v>
      </c>
    </row>
    <row r="26" spans="1:7" ht="14.25" customHeight="1">
      <c r="A26" s="7" t="s">
        <v>257</v>
      </c>
      <c r="B26" s="8" t="s">
        <v>81</v>
      </c>
      <c r="C26" s="9" t="s">
        <v>93</v>
      </c>
      <c r="D26" s="9" t="s">
        <v>2</v>
      </c>
      <c r="E26" s="53"/>
      <c r="F26" s="53"/>
      <c r="G26" s="64">
        <f t="shared" si="0"/>
        <v>0</v>
      </c>
    </row>
    <row r="27" spans="1:7" ht="14.25" customHeight="1">
      <c r="A27" s="7" t="s">
        <v>82</v>
      </c>
      <c r="B27" s="8" t="s">
        <v>83</v>
      </c>
      <c r="C27" s="9" t="s">
        <v>69</v>
      </c>
      <c r="D27" s="9" t="s">
        <v>1</v>
      </c>
      <c r="E27" s="53"/>
      <c r="F27" s="53"/>
      <c r="G27" s="64">
        <f t="shared" si="0"/>
        <v>0</v>
      </c>
    </row>
    <row r="28" spans="1:7" ht="14.25" customHeight="1">
      <c r="A28" s="7" t="s">
        <v>84</v>
      </c>
      <c r="B28" s="8" t="s">
        <v>85</v>
      </c>
      <c r="C28" s="9" t="s">
        <v>69</v>
      </c>
      <c r="D28" s="9" t="s">
        <v>250</v>
      </c>
      <c r="E28" s="53"/>
      <c r="F28" s="53"/>
      <c r="G28" s="64">
        <f t="shared" si="0"/>
        <v>0</v>
      </c>
    </row>
    <row r="29" spans="1:7" ht="14.25" customHeight="1">
      <c r="A29" s="7" t="s">
        <v>86</v>
      </c>
      <c r="B29" s="8" t="s">
        <v>87</v>
      </c>
      <c r="C29" s="9" t="s">
        <v>39</v>
      </c>
      <c r="D29" s="9" t="s">
        <v>35</v>
      </c>
      <c r="E29" s="53"/>
      <c r="F29" s="53"/>
      <c r="G29" s="64">
        <f t="shared" si="0"/>
        <v>0</v>
      </c>
    </row>
    <row r="30" spans="1:7" ht="14.25" customHeight="1">
      <c r="A30" s="7" t="s">
        <v>88</v>
      </c>
      <c r="B30" s="8" t="s">
        <v>89</v>
      </c>
      <c r="C30" s="9" t="s">
        <v>90</v>
      </c>
      <c r="D30" s="9" t="s">
        <v>2</v>
      </c>
      <c r="E30" s="53"/>
      <c r="F30" s="53"/>
      <c r="G30" s="64">
        <f t="shared" si="0"/>
        <v>0</v>
      </c>
    </row>
    <row r="31" spans="1:7" ht="14.25" customHeight="1">
      <c r="A31" s="7" t="s">
        <v>91</v>
      </c>
      <c r="B31" s="8" t="s">
        <v>92</v>
      </c>
      <c r="C31" s="9" t="s">
        <v>93</v>
      </c>
      <c r="D31" s="9" t="s">
        <v>2</v>
      </c>
      <c r="E31" s="53"/>
      <c r="F31" s="53"/>
      <c r="G31" s="64">
        <f t="shared" si="0"/>
        <v>0</v>
      </c>
    </row>
    <row r="32" spans="1:7" ht="14.25" customHeight="1">
      <c r="A32" s="7" t="s">
        <v>94</v>
      </c>
      <c r="B32" s="8" t="s">
        <v>95</v>
      </c>
      <c r="C32" s="9" t="s">
        <v>93</v>
      </c>
      <c r="D32" s="9" t="s">
        <v>2</v>
      </c>
      <c r="E32" s="53"/>
      <c r="F32" s="53"/>
      <c r="G32" s="64">
        <f t="shared" si="0"/>
        <v>0</v>
      </c>
    </row>
    <row r="33" spans="1:8" ht="14.25" customHeight="1">
      <c r="A33" s="7" t="s">
        <v>229</v>
      </c>
      <c r="B33" s="8" t="s">
        <v>96</v>
      </c>
      <c r="C33" s="9" t="s">
        <v>231</v>
      </c>
      <c r="D33" s="9" t="s">
        <v>2</v>
      </c>
      <c r="E33" s="53"/>
      <c r="F33" s="53"/>
      <c r="G33" s="64">
        <f t="shared" si="0"/>
        <v>0</v>
      </c>
    </row>
    <row r="34" spans="1:8" ht="14.25" customHeight="1">
      <c r="A34" s="7" t="s">
        <v>230</v>
      </c>
      <c r="B34" s="8" t="s">
        <v>96</v>
      </c>
      <c r="C34" s="9" t="s">
        <v>232</v>
      </c>
      <c r="D34" s="9" t="s">
        <v>2</v>
      </c>
      <c r="E34" s="53"/>
      <c r="F34" s="53"/>
      <c r="G34" s="64">
        <f t="shared" si="0"/>
        <v>0</v>
      </c>
    </row>
    <row r="35" spans="1:8" ht="14.25" customHeight="1">
      <c r="A35" s="7" t="s">
        <v>177</v>
      </c>
      <c r="B35" s="8" t="s">
        <v>97</v>
      </c>
      <c r="C35" s="9" t="s">
        <v>93</v>
      </c>
      <c r="D35" s="9" t="s">
        <v>2</v>
      </c>
      <c r="E35" s="53"/>
      <c r="F35" s="53"/>
      <c r="G35" s="64">
        <f t="shared" si="0"/>
        <v>0</v>
      </c>
    </row>
    <row r="36" spans="1:8" ht="14.25" customHeight="1">
      <c r="A36" s="7" t="s">
        <v>217</v>
      </c>
      <c r="B36" s="8" t="s">
        <v>98</v>
      </c>
      <c r="C36" s="9" t="s">
        <v>93</v>
      </c>
      <c r="D36" s="9" t="s">
        <v>2</v>
      </c>
      <c r="E36" s="53"/>
      <c r="F36" s="53"/>
      <c r="G36" s="64">
        <f t="shared" si="0"/>
        <v>0</v>
      </c>
    </row>
    <row r="37" spans="1:8" ht="14.25" customHeight="1">
      <c r="A37" s="7" t="s">
        <v>99</v>
      </c>
      <c r="B37" s="8" t="s">
        <v>100</v>
      </c>
      <c r="C37" s="9" t="s">
        <v>57</v>
      </c>
      <c r="D37" s="9" t="s">
        <v>3</v>
      </c>
      <c r="E37" s="53"/>
      <c r="F37" s="53"/>
      <c r="G37" s="64">
        <f t="shared" si="0"/>
        <v>0</v>
      </c>
      <c r="H37" s="47" t="s">
        <v>4</v>
      </c>
    </row>
    <row r="38" spans="1:8" ht="14.25" customHeight="1">
      <c r="A38" s="7" t="s">
        <v>99</v>
      </c>
      <c r="B38" s="8" t="s">
        <v>101</v>
      </c>
      <c r="C38" s="9" t="s">
        <v>64</v>
      </c>
      <c r="D38" s="9" t="s">
        <v>284</v>
      </c>
      <c r="E38" s="53"/>
      <c r="F38" s="53"/>
      <c r="G38" s="64">
        <f t="shared" si="0"/>
        <v>0</v>
      </c>
    </row>
    <row r="39" spans="1:8" ht="14.25" customHeight="1">
      <c r="A39" s="7" t="s">
        <v>102</v>
      </c>
      <c r="B39" s="8" t="s">
        <v>103</v>
      </c>
      <c r="C39" s="9" t="s">
        <v>39</v>
      </c>
      <c r="D39" s="9" t="s">
        <v>3</v>
      </c>
      <c r="E39" s="53"/>
      <c r="F39" s="53"/>
      <c r="G39" s="64">
        <f t="shared" si="0"/>
        <v>0</v>
      </c>
    </row>
    <row r="40" spans="1:8" ht="14.25" customHeight="1">
      <c r="A40" s="7" t="s">
        <v>104</v>
      </c>
      <c r="B40" s="8" t="s">
        <v>105</v>
      </c>
      <c r="C40" s="9" t="s">
        <v>39</v>
      </c>
      <c r="D40" s="9" t="s">
        <v>253</v>
      </c>
      <c r="E40" s="53"/>
      <c r="F40" s="53"/>
      <c r="G40" s="64">
        <f t="shared" si="0"/>
        <v>0</v>
      </c>
    </row>
    <row r="41" spans="1:8" ht="14.25" customHeight="1">
      <c r="A41" s="7" t="s">
        <v>106</v>
      </c>
      <c r="B41" s="8" t="s">
        <v>107</v>
      </c>
      <c r="C41" s="9" t="s">
        <v>69</v>
      </c>
      <c r="D41" s="9" t="s">
        <v>254</v>
      </c>
      <c r="E41" s="53"/>
      <c r="F41" s="53"/>
      <c r="G41" s="64">
        <f t="shared" si="0"/>
        <v>0</v>
      </c>
    </row>
    <row r="42" spans="1:8" ht="14.25" customHeight="1">
      <c r="A42" s="7" t="s">
        <v>108</v>
      </c>
      <c r="B42" s="8" t="s">
        <v>109</v>
      </c>
      <c r="C42" s="9" t="s">
        <v>57</v>
      </c>
      <c r="D42" s="9" t="s">
        <v>3</v>
      </c>
      <c r="E42" s="53"/>
      <c r="F42" s="53"/>
      <c r="G42" s="64">
        <f t="shared" si="0"/>
        <v>0</v>
      </c>
    </row>
    <row r="43" spans="1:8" ht="14.25" customHeight="1">
      <c r="A43" s="7" t="s">
        <v>110</v>
      </c>
      <c r="B43" s="8" t="s">
        <v>111</v>
      </c>
      <c r="C43" s="9" t="s">
        <v>39</v>
      </c>
      <c r="D43" s="9" t="s">
        <v>246</v>
      </c>
      <c r="E43" s="53"/>
      <c r="F43" s="53"/>
      <c r="G43" s="64">
        <f t="shared" si="0"/>
        <v>0</v>
      </c>
    </row>
    <row r="44" spans="1:8" ht="14.25" customHeight="1">
      <c r="A44" s="7" t="s">
        <v>112</v>
      </c>
      <c r="B44" s="8" t="s">
        <v>113</v>
      </c>
      <c r="C44" s="9" t="s">
        <v>39</v>
      </c>
      <c r="D44" s="9" t="s">
        <v>2</v>
      </c>
      <c r="E44" s="53"/>
      <c r="F44" s="53"/>
      <c r="G44" s="64">
        <f t="shared" si="0"/>
        <v>0</v>
      </c>
    </row>
    <row r="45" spans="1:8" ht="14.25" customHeight="1">
      <c r="A45" s="7" t="s">
        <v>114</v>
      </c>
      <c r="B45" s="8" t="s">
        <v>115</v>
      </c>
      <c r="C45" s="9" t="s">
        <v>39</v>
      </c>
      <c r="D45" s="9" t="s">
        <v>250</v>
      </c>
      <c r="E45" s="53"/>
      <c r="F45" s="53"/>
      <c r="G45" s="64">
        <f t="shared" si="0"/>
        <v>0</v>
      </c>
    </row>
    <row r="46" spans="1:8" ht="14.25" customHeight="1">
      <c r="A46" s="7" t="s">
        <v>116</v>
      </c>
      <c r="B46" s="8" t="s">
        <v>117</v>
      </c>
      <c r="C46" s="9" t="s">
        <v>118</v>
      </c>
      <c r="D46" s="9" t="s">
        <v>2</v>
      </c>
      <c r="E46" s="53"/>
      <c r="F46" s="53"/>
      <c r="G46" s="64">
        <f t="shared" si="0"/>
        <v>0</v>
      </c>
    </row>
    <row r="47" spans="1:8" ht="14.25" customHeight="1">
      <c r="A47" s="7" t="s">
        <v>119</v>
      </c>
      <c r="B47" s="8" t="s">
        <v>120</v>
      </c>
      <c r="C47" s="9" t="s">
        <v>39</v>
      </c>
      <c r="D47" s="9" t="s">
        <v>249</v>
      </c>
      <c r="E47" s="53"/>
      <c r="F47" s="53"/>
      <c r="G47" s="64">
        <f t="shared" si="0"/>
        <v>0</v>
      </c>
    </row>
    <row r="48" spans="1:8" ht="14.25" customHeight="1">
      <c r="A48" s="7" t="s">
        <v>121</v>
      </c>
      <c r="B48" s="8" t="s">
        <v>122</v>
      </c>
      <c r="C48" s="9" t="s">
        <v>39</v>
      </c>
      <c r="D48" s="9" t="s">
        <v>250</v>
      </c>
      <c r="E48" s="53"/>
      <c r="F48" s="53"/>
      <c r="G48" s="64">
        <f t="shared" si="0"/>
        <v>0</v>
      </c>
    </row>
    <row r="49" spans="1:7" ht="14.25" customHeight="1">
      <c r="A49" s="7" t="s">
        <v>123</v>
      </c>
      <c r="B49" s="8" t="s">
        <v>124</v>
      </c>
      <c r="C49" s="9" t="s">
        <v>118</v>
      </c>
      <c r="D49" s="9" t="s">
        <v>2</v>
      </c>
      <c r="E49" s="53"/>
      <c r="F49" s="53"/>
      <c r="G49" s="64">
        <f t="shared" si="0"/>
        <v>0</v>
      </c>
    </row>
    <row r="50" spans="1:7" ht="14.25" customHeight="1">
      <c r="A50" s="7" t="s">
        <v>125</v>
      </c>
      <c r="B50" s="8" t="s">
        <v>126</v>
      </c>
      <c r="C50" s="9" t="s">
        <v>64</v>
      </c>
      <c r="D50" s="9" t="s">
        <v>2</v>
      </c>
      <c r="E50" s="53"/>
      <c r="F50" s="53"/>
      <c r="G50" s="64">
        <f t="shared" si="0"/>
        <v>0</v>
      </c>
    </row>
    <row r="51" spans="1:7" ht="14.25" customHeight="1">
      <c r="A51" s="7" t="s">
        <v>127</v>
      </c>
      <c r="B51" s="8" t="s">
        <v>128</v>
      </c>
      <c r="C51" s="9" t="s">
        <v>39</v>
      </c>
      <c r="D51" s="9" t="s">
        <v>1</v>
      </c>
      <c r="E51" s="53"/>
      <c r="F51" s="53"/>
      <c r="G51" s="64">
        <f t="shared" si="0"/>
        <v>0</v>
      </c>
    </row>
    <row r="52" spans="1:7" ht="14.25" customHeight="1">
      <c r="A52" s="7" t="s">
        <v>129</v>
      </c>
      <c r="B52" s="8" t="s">
        <v>130</v>
      </c>
      <c r="C52" s="9" t="s">
        <v>39</v>
      </c>
      <c r="D52" s="9" t="s">
        <v>250</v>
      </c>
      <c r="E52" s="53"/>
      <c r="F52" s="53"/>
      <c r="G52" s="64">
        <f t="shared" si="0"/>
        <v>0</v>
      </c>
    </row>
    <row r="53" spans="1:7" ht="14.25" customHeight="1">
      <c r="A53" s="7" t="s">
        <v>131</v>
      </c>
      <c r="B53" s="8" t="s">
        <v>132</v>
      </c>
      <c r="C53" s="9" t="s">
        <v>69</v>
      </c>
      <c r="D53" s="9" t="s">
        <v>249</v>
      </c>
      <c r="E53" s="53"/>
      <c r="F53" s="53"/>
      <c r="G53" s="64">
        <f t="shared" si="0"/>
        <v>0</v>
      </c>
    </row>
    <row r="54" spans="1:7" ht="14.25" customHeight="1">
      <c r="A54" s="7" t="s">
        <v>133</v>
      </c>
      <c r="B54" s="8" t="s">
        <v>134</v>
      </c>
      <c r="C54" s="9" t="s">
        <v>69</v>
      </c>
      <c r="D54" s="9" t="s">
        <v>248</v>
      </c>
      <c r="E54" s="53"/>
      <c r="F54" s="53"/>
      <c r="G54" s="64">
        <f t="shared" si="0"/>
        <v>0</v>
      </c>
    </row>
    <row r="55" spans="1:7" ht="14.25" customHeight="1">
      <c r="A55" s="7" t="s">
        <v>133</v>
      </c>
      <c r="B55" s="8" t="s">
        <v>135</v>
      </c>
      <c r="C55" s="9" t="s">
        <v>136</v>
      </c>
      <c r="D55" s="9" t="s">
        <v>246</v>
      </c>
      <c r="E55" s="53"/>
      <c r="F55" s="53"/>
      <c r="G55" s="64">
        <f t="shared" si="0"/>
        <v>0</v>
      </c>
    </row>
    <row r="56" spans="1:7" ht="14.25" customHeight="1">
      <c r="A56" s="7" t="s">
        <v>137</v>
      </c>
      <c r="B56" s="8" t="s">
        <v>138</v>
      </c>
      <c r="C56" s="9" t="s">
        <v>80</v>
      </c>
      <c r="D56" s="9" t="s">
        <v>3</v>
      </c>
      <c r="E56" s="53"/>
      <c r="F56" s="53"/>
      <c r="G56" s="64">
        <f t="shared" si="0"/>
        <v>0</v>
      </c>
    </row>
    <row r="57" spans="1:7" ht="14.25" customHeight="1">
      <c r="A57" s="7" t="s">
        <v>139</v>
      </c>
      <c r="B57" s="8" t="s">
        <v>140</v>
      </c>
      <c r="C57" s="9" t="s">
        <v>80</v>
      </c>
      <c r="D57" s="9" t="s">
        <v>246</v>
      </c>
      <c r="E57" s="53"/>
      <c r="F57" s="53"/>
      <c r="G57" s="64">
        <f t="shared" si="0"/>
        <v>0</v>
      </c>
    </row>
    <row r="58" spans="1:7" ht="14.25" customHeight="1">
      <c r="A58" s="7" t="s">
        <v>141</v>
      </c>
      <c r="B58" s="8" t="s">
        <v>142</v>
      </c>
      <c r="C58" s="9" t="s">
        <v>69</v>
      </c>
      <c r="D58" s="9" t="s">
        <v>254</v>
      </c>
      <c r="E58" s="53"/>
      <c r="F58" s="53"/>
      <c r="G58" s="64">
        <f t="shared" si="0"/>
        <v>0</v>
      </c>
    </row>
    <row r="59" spans="1:7" ht="14.25" customHeight="1">
      <c r="A59" s="7" t="s">
        <v>143</v>
      </c>
      <c r="B59" s="8" t="s">
        <v>144</v>
      </c>
      <c r="C59" s="9" t="s">
        <v>39</v>
      </c>
      <c r="D59" s="9" t="s">
        <v>1</v>
      </c>
      <c r="E59" s="53"/>
      <c r="F59" s="53"/>
      <c r="G59" s="64">
        <f t="shared" si="0"/>
        <v>0</v>
      </c>
    </row>
    <row r="60" spans="1:7" ht="14.25" customHeight="1">
      <c r="A60" s="7" t="s">
        <v>145</v>
      </c>
      <c r="B60" s="8" t="s">
        <v>146</v>
      </c>
      <c r="C60" s="9" t="s">
        <v>69</v>
      </c>
      <c r="D60" s="9" t="s">
        <v>250</v>
      </c>
      <c r="E60" s="53"/>
      <c r="F60" s="53"/>
      <c r="G60" s="64">
        <f t="shared" si="0"/>
        <v>0</v>
      </c>
    </row>
    <row r="61" spans="1:7" ht="14.25" customHeight="1">
      <c r="A61" s="7" t="s">
        <v>147</v>
      </c>
      <c r="B61" s="8" t="s">
        <v>148</v>
      </c>
      <c r="C61" s="9" t="s">
        <v>39</v>
      </c>
      <c r="D61" s="9" t="s">
        <v>2</v>
      </c>
      <c r="E61" s="53"/>
      <c r="F61" s="53"/>
      <c r="G61" s="64">
        <f t="shared" si="0"/>
        <v>0</v>
      </c>
    </row>
    <row r="62" spans="1:7" ht="14.25" customHeight="1">
      <c r="A62" s="7" t="s">
        <v>149</v>
      </c>
      <c r="B62" s="8" t="s">
        <v>150</v>
      </c>
      <c r="C62" s="9" t="s">
        <v>39</v>
      </c>
      <c r="D62" s="9" t="s">
        <v>3</v>
      </c>
      <c r="E62" s="53"/>
      <c r="F62" s="53"/>
      <c r="G62" s="64">
        <f t="shared" si="0"/>
        <v>0</v>
      </c>
    </row>
    <row r="63" spans="1:7" ht="14.25" customHeight="1">
      <c r="A63" s="7" t="s">
        <v>151</v>
      </c>
      <c r="B63" s="8" t="s">
        <v>152</v>
      </c>
      <c r="C63" s="9" t="s">
        <v>39</v>
      </c>
      <c r="D63" s="9" t="s">
        <v>2</v>
      </c>
      <c r="E63" s="53"/>
      <c r="F63" s="53"/>
      <c r="G63" s="64">
        <f t="shared" si="0"/>
        <v>0</v>
      </c>
    </row>
    <row r="64" spans="1:7" ht="14.25" customHeight="1">
      <c r="A64" s="7" t="s">
        <v>153</v>
      </c>
      <c r="B64" s="8" t="s">
        <v>154</v>
      </c>
      <c r="C64" s="9" t="s">
        <v>39</v>
      </c>
      <c r="D64" s="9" t="s">
        <v>251</v>
      </c>
      <c r="E64" s="53"/>
      <c r="F64" s="53"/>
      <c r="G64" s="64">
        <f t="shared" si="0"/>
        <v>0</v>
      </c>
    </row>
    <row r="65" spans="1:7" ht="14.25" customHeight="1">
      <c r="A65" s="7" t="s">
        <v>155</v>
      </c>
      <c r="B65" s="8" t="s">
        <v>156</v>
      </c>
      <c r="C65" s="9" t="s">
        <v>39</v>
      </c>
      <c r="D65" s="9" t="s">
        <v>2</v>
      </c>
      <c r="E65" s="53"/>
      <c r="F65" s="53"/>
      <c r="G65" s="64">
        <f t="shared" si="0"/>
        <v>0</v>
      </c>
    </row>
    <row r="66" spans="1:7" ht="14.25" customHeight="1">
      <c r="A66" s="7" t="s">
        <v>157</v>
      </c>
      <c r="B66" s="8" t="s">
        <v>158</v>
      </c>
      <c r="C66" s="9" t="s">
        <v>69</v>
      </c>
      <c r="D66" s="9" t="s">
        <v>3</v>
      </c>
      <c r="E66" s="53"/>
      <c r="F66" s="53"/>
      <c r="G66" s="64">
        <f t="shared" si="0"/>
        <v>0</v>
      </c>
    </row>
    <row r="67" spans="1:7" ht="14.25" customHeight="1">
      <c r="A67" s="7" t="s">
        <v>159</v>
      </c>
      <c r="B67" s="8" t="s">
        <v>160</v>
      </c>
      <c r="C67" s="9" t="s">
        <v>69</v>
      </c>
      <c r="D67" s="9" t="s">
        <v>2</v>
      </c>
      <c r="E67" s="53"/>
      <c r="F67" s="53"/>
      <c r="G67" s="64">
        <f t="shared" si="0"/>
        <v>0</v>
      </c>
    </row>
    <row r="68" spans="1:7" ht="14.25" customHeight="1">
      <c r="A68" s="7" t="s">
        <v>161</v>
      </c>
      <c r="B68" s="8" t="s">
        <v>162</v>
      </c>
      <c r="C68" s="9" t="s">
        <v>39</v>
      </c>
      <c r="D68" s="9" t="s">
        <v>253</v>
      </c>
      <c r="E68" s="53"/>
      <c r="F68" s="53"/>
      <c r="G68" s="64">
        <f t="shared" si="0"/>
        <v>0</v>
      </c>
    </row>
    <row r="69" spans="1:7" ht="14.25" customHeight="1">
      <c r="A69" s="7" t="s">
        <v>163</v>
      </c>
      <c r="B69" s="8" t="s">
        <v>164</v>
      </c>
      <c r="C69" s="9" t="s">
        <v>69</v>
      </c>
      <c r="D69" s="9" t="s">
        <v>250</v>
      </c>
      <c r="E69" s="53"/>
      <c r="F69" s="53"/>
      <c r="G69" s="64">
        <f t="shared" si="0"/>
        <v>0</v>
      </c>
    </row>
    <row r="70" spans="1:7" ht="14.25" customHeight="1">
      <c r="A70" s="7" t="s">
        <v>165</v>
      </c>
      <c r="B70" s="8" t="s">
        <v>166</v>
      </c>
      <c r="C70" s="9" t="s">
        <v>167</v>
      </c>
      <c r="D70" s="9" t="s">
        <v>168</v>
      </c>
      <c r="E70" s="53"/>
      <c r="F70" s="53"/>
      <c r="G70" s="64">
        <f t="shared" ref="G70:G94" si="1">E70+F70</f>
        <v>0</v>
      </c>
    </row>
    <row r="71" spans="1:7" ht="14.25" customHeight="1">
      <c r="A71" s="7" t="s">
        <v>169</v>
      </c>
      <c r="B71" s="8" t="s">
        <v>170</v>
      </c>
      <c r="C71" s="9" t="s">
        <v>171</v>
      </c>
      <c r="D71" s="9" t="s">
        <v>172</v>
      </c>
      <c r="E71" s="53"/>
      <c r="F71" s="53"/>
      <c r="G71" s="64">
        <f t="shared" si="1"/>
        <v>0</v>
      </c>
    </row>
    <row r="72" spans="1:7" ht="14.25" customHeight="1">
      <c r="A72" s="7" t="s">
        <v>165</v>
      </c>
      <c r="B72" s="8" t="s">
        <v>173</v>
      </c>
      <c r="C72" s="9" t="s">
        <v>174</v>
      </c>
      <c r="D72" s="9" t="s">
        <v>168</v>
      </c>
      <c r="E72" s="53"/>
      <c r="F72" s="53"/>
      <c r="G72" s="64">
        <f t="shared" si="1"/>
        <v>0</v>
      </c>
    </row>
    <row r="73" spans="1:7" ht="14.25" customHeight="1">
      <c r="A73" s="7" t="s">
        <v>175</v>
      </c>
      <c r="B73" s="8" t="s">
        <v>176</v>
      </c>
      <c r="C73" s="9" t="s">
        <v>234</v>
      </c>
      <c r="D73" s="9" t="s">
        <v>255</v>
      </c>
      <c r="E73" s="53"/>
      <c r="F73" s="53"/>
      <c r="G73" s="64">
        <f t="shared" si="1"/>
        <v>0</v>
      </c>
    </row>
    <row r="74" spans="1:7" ht="14.25" customHeight="1">
      <c r="A74" s="7" t="s">
        <v>177</v>
      </c>
      <c r="B74" s="8" t="s">
        <v>178</v>
      </c>
      <c r="C74" s="9" t="s">
        <v>234</v>
      </c>
      <c r="D74" s="9" t="s">
        <v>255</v>
      </c>
      <c r="E74" s="53"/>
      <c r="F74" s="53"/>
      <c r="G74" s="64">
        <f t="shared" si="1"/>
        <v>0</v>
      </c>
    </row>
    <row r="75" spans="1:7" ht="14.25" customHeight="1">
      <c r="A75" s="7" t="s">
        <v>179</v>
      </c>
      <c r="B75" s="8" t="s">
        <v>180</v>
      </c>
      <c r="C75" s="9" t="s">
        <v>234</v>
      </c>
      <c r="D75" s="9" t="s">
        <v>255</v>
      </c>
      <c r="E75" s="53"/>
      <c r="F75" s="53"/>
      <c r="G75" s="64">
        <f t="shared" si="1"/>
        <v>0</v>
      </c>
    </row>
    <row r="76" spans="1:7" ht="14.25" customHeight="1">
      <c r="A76" s="7" t="s">
        <v>181</v>
      </c>
      <c r="B76" s="8" t="s">
        <v>182</v>
      </c>
      <c r="C76" s="9" t="s">
        <v>234</v>
      </c>
      <c r="D76" s="9" t="s">
        <v>255</v>
      </c>
      <c r="E76" s="53"/>
      <c r="F76" s="53"/>
      <c r="G76" s="64">
        <f t="shared" si="1"/>
        <v>0</v>
      </c>
    </row>
    <row r="77" spans="1:7" ht="14.25" customHeight="1">
      <c r="A77" s="7" t="s">
        <v>183</v>
      </c>
      <c r="B77" s="8" t="s">
        <v>184</v>
      </c>
      <c r="C77" s="9" t="s">
        <v>234</v>
      </c>
      <c r="D77" s="9" t="s">
        <v>255</v>
      </c>
      <c r="E77" s="53"/>
      <c r="F77" s="53"/>
      <c r="G77" s="64">
        <f t="shared" si="1"/>
        <v>0</v>
      </c>
    </row>
    <row r="78" spans="1:7" ht="14.25" customHeight="1">
      <c r="A78" s="7" t="s">
        <v>185</v>
      </c>
      <c r="B78" s="8" t="s">
        <v>186</v>
      </c>
      <c r="C78" s="9" t="s">
        <v>234</v>
      </c>
      <c r="D78" s="9" t="s">
        <v>255</v>
      </c>
      <c r="E78" s="53"/>
      <c r="F78" s="53"/>
      <c r="G78" s="64">
        <f t="shared" si="1"/>
        <v>0</v>
      </c>
    </row>
    <row r="79" spans="1:7" ht="14.25" customHeight="1">
      <c r="A79" s="7" t="s">
        <v>187</v>
      </c>
      <c r="B79" s="8" t="s">
        <v>188</v>
      </c>
      <c r="C79" s="9" t="s">
        <v>234</v>
      </c>
      <c r="D79" s="9" t="s">
        <v>255</v>
      </c>
      <c r="E79" s="53"/>
      <c r="F79" s="53"/>
      <c r="G79" s="64">
        <f t="shared" si="1"/>
        <v>0</v>
      </c>
    </row>
    <row r="80" spans="1:7" ht="14.25" customHeight="1">
      <c r="A80" s="7" t="s">
        <v>189</v>
      </c>
      <c r="B80" s="8" t="s">
        <v>190</v>
      </c>
      <c r="C80" s="9" t="s">
        <v>234</v>
      </c>
      <c r="D80" s="9" t="s">
        <v>255</v>
      </c>
      <c r="E80" s="53"/>
      <c r="F80" s="53"/>
      <c r="G80" s="64">
        <f t="shared" si="1"/>
        <v>0</v>
      </c>
    </row>
    <row r="81" spans="1:7" ht="14.25" customHeight="1">
      <c r="A81" s="7" t="s">
        <v>191</v>
      </c>
      <c r="B81" s="8" t="s">
        <v>192</v>
      </c>
      <c r="C81" s="9" t="s">
        <v>234</v>
      </c>
      <c r="D81" s="9" t="s">
        <v>255</v>
      </c>
      <c r="E81" s="53"/>
      <c r="F81" s="53"/>
      <c r="G81" s="64">
        <f t="shared" si="1"/>
        <v>0</v>
      </c>
    </row>
    <row r="82" spans="1:7" ht="14.25" customHeight="1">
      <c r="A82" s="7" t="s">
        <v>193</v>
      </c>
      <c r="B82" s="8" t="s">
        <v>194</v>
      </c>
      <c r="C82" s="9" t="s">
        <v>234</v>
      </c>
      <c r="D82" s="9" t="s">
        <v>255</v>
      </c>
      <c r="E82" s="53"/>
      <c r="F82" s="53"/>
      <c r="G82" s="64">
        <f t="shared" si="1"/>
        <v>0</v>
      </c>
    </row>
    <row r="83" spans="1:7" ht="14.25" customHeight="1">
      <c r="A83" s="7" t="s">
        <v>195</v>
      </c>
      <c r="B83" s="8" t="s">
        <v>196</v>
      </c>
      <c r="C83" s="9" t="s">
        <v>234</v>
      </c>
      <c r="D83" s="9" t="s">
        <v>255</v>
      </c>
      <c r="E83" s="53"/>
      <c r="F83" s="53"/>
      <c r="G83" s="64">
        <f t="shared" si="1"/>
        <v>0</v>
      </c>
    </row>
    <row r="84" spans="1:7" ht="14.25" customHeight="1">
      <c r="A84" s="7" t="s">
        <v>197</v>
      </c>
      <c r="B84" s="8" t="s">
        <v>198</v>
      </c>
      <c r="C84" s="9" t="s">
        <v>234</v>
      </c>
      <c r="D84" s="9" t="s">
        <v>255</v>
      </c>
      <c r="E84" s="53"/>
      <c r="F84" s="53"/>
      <c r="G84" s="64">
        <f t="shared" si="1"/>
        <v>0</v>
      </c>
    </row>
    <row r="85" spans="1:7" ht="14.25" customHeight="1">
      <c r="A85" s="7" t="s">
        <v>199</v>
      </c>
      <c r="B85" s="8" t="s">
        <v>200</v>
      </c>
      <c r="C85" s="9" t="s">
        <v>234</v>
      </c>
      <c r="D85" s="9" t="s">
        <v>255</v>
      </c>
      <c r="E85" s="53"/>
      <c r="F85" s="53"/>
      <c r="G85" s="64">
        <f t="shared" si="1"/>
        <v>0</v>
      </c>
    </row>
    <row r="86" spans="1:7" ht="14.25" customHeight="1">
      <c r="A86" s="7" t="s">
        <v>201</v>
      </c>
      <c r="B86" s="8" t="s">
        <v>202</v>
      </c>
      <c r="C86" s="9" t="s">
        <v>234</v>
      </c>
      <c r="D86" s="9" t="s">
        <v>255</v>
      </c>
      <c r="E86" s="53"/>
      <c r="F86" s="53"/>
      <c r="G86" s="64">
        <f t="shared" si="1"/>
        <v>0</v>
      </c>
    </row>
    <row r="87" spans="1:7" ht="14.25" customHeight="1">
      <c r="A87" s="7" t="s">
        <v>203</v>
      </c>
      <c r="B87" s="8" t="s">
        <v>204</v>
      </c>
      <c r="C87" s="9" t="s">
        <v>234</v>
      </c>
      <c r="D87" s="9" t="s">
        <v>255</v>
      </c>
      <c r="E87" s="53"/>
      <c r="F87" s="53"/>
      <c r="G87" s="64">
        <f t="shared" si="1"/>
        <v>0</v>
      </c>
    </row>
    <row r="88" spans="1:7" ht="14.25" customHeight="1">
      <c r="A88" s="7" t="s">
        <v>205</v>
      </c>
      <c r="B88" s="8" t="s">
        <v>206</v>
      </c>
      <c r="C88" s="9" t="s">
        <v>234</v>
      </c>
      <c r="D88" s="9" t="s">
        <v>255</v>
      </c>
      <c r="E88" s="53"/>
      <c r="F88" s="53"/>
      <c r="G88" s="64">
        <f t="shared" si="1"/>
        <v>0</v>
      </c>
    </row>
    <row r="89" spans="1:7">
      <c r="A89" s="7" t="s">
        <v>218</v>
      </c>
      <c r="B89" s="8" t="s">
        <v>207</v>
      </c>
      <c r="C89" s="9" t="s">
        <v>234</v>
      </c>
      <c r="D89" s="9" t="s">
        <v>255</v>
      </c>
      <c r="E89" s="53"/>
      <c r="F89" s="53"/>
      <c r="G89" s="64">
        <f t="shared" si="1"/>
        <v>0</v>
      </c>
    </row>
    <row r="90" spans="1:7">
      <c r="A90" s="7" t="s">
        <v>219</v>
      </c>
      <c r="B90" s="8" t="s">
        <v>208</v>
      </c>
      <c r="C90" s="9" t="s">
        <v>234</v>
      </c>
      <c r="D90" s="9" t="s">
        <v>255</v>
      </c>
      <c r="E90" s="53"/>
      <c r="F90" s="53"/>
      <c r="G90" s="64">
        <f t="shared" si="1"/>
        <v>0</v>
      </c>
    </row>
    <row r="91" spans="1:7" ht="14.25" customHeight="1">
      <c r="A91" s="7" t="s">
        <v>209</v>
      </c>
      <c r="B91" s="8" t="s">
        <v>210</v>
      </c>
      <c r="C91" s="9" t="s">
        <v>234</v>
      </c>
      <c r="D91" s="9" t="s">
        <v>255</v>
      </c>
      <c r="E91" s="53"/>
      <c r="F91" s="53"/>
      <c r="G91" s="64">
        <f t="shared" si="1"/>
        <v>0</v>
      </c>
    </row>
    <row r="92" spans="1:7" ht="14.25" customHeight="1">
      <c r="A92" s="7" t="s">
        <v>211</v>
      </c>
      <c r="B92" s="8" t="s">
        <v>212</v>
      </c>
      <c r="C92" s="9" t="s">
        <v>234</v>
      </c>
      <c r="D92" s="9" t="s">
        <v>255</v>
      </c>
      <c r="E92" s="53"/>
      <c r="F92" s="53"/>
      <c r="G92" s="64">
        <f t="shared" si="1"/>
        <v>0</v>
      </c>
    </row>
    <row r="93" spans="1:7" ht="14.25" customHeight="1">
      <c r="A93" s="7" t="s">
        <v>213</v>
      </c>
      <c r="B93" s="8" t="s">
        <v>214</v>
      </c>
      <c r="C93" s="9" t="s">
        <v>234</v>
      </c>
      <c r="D93" s="9" t="s">
        <v>255</v>
      </c>
      <c r="E93" s="53"/>
      <c r="F93" s="53"/>
      <c r="G93" s="64">
        <f t="shared" si="1"/>
        <v>0</v>
      </c>
    </row>
    <row r="94" spans="1:7" ht="14.25" customHeight="1">
      <c r="A94" s="7" t="s">
        <v>215</v>
      </c>
      <c r="B94" s="8" t="s">
        <v>216</v>
      </c>
      <c r="C94" s="9" t="s">
        <v>234</v>
      </c>
      <c r="D94" s="9" t="s">
        <v>255</v>
      </c>
      <c r="E94" s="53"/>
      <c r="F94" s="53"/>
      <c r="G94" s="64">
        <f t="shared" si="1"/>
        <v>0</v>
      </c>
    </row>
    <row r="95" spans="1:7" ht="24" customHeight="1">
      <c r="A95" s="105" t="s">
        <v>15</v>
      </c>
      <c r="B95" s="106"/>
      <c r="C95" s="106"/>
      <c r="D95" s="107"/>
      <c r="E95" s="10"/>
      <c r="F95" s="10"/>
      <c r="G95" s="43">
        <f>SUM(G5:G94)</f>
        <v>0</v>
      </c>
    </row>
    <row r="96" spans="1:7">
      <c r="A96" s="99"/>
      <c r="B96" s="100"/>
      <c r="C96" s="100"/>
      <c r="D96" s="100"/>
      <c r="E96" s="100"/>
      <c r="F96" s="100"/>
      <c r="G96" s="100"/>
    </row>
    <row r="97" spans="1:7" s="3" customFormat="1" ht="24" customHeight="1">
      <c r="A97" s="108" t="s">
        <v>22</v>
      </c>
      <c r="B97" s="109"/>
      <c r="C97" s="109"/>
      <c r="D97" s="109"/>
      <c r="E97" s="109"/>
      <c r="F97" s="109"/>
      <c r="G97" s="109"/>
    </row>
    <row r="98" spans="1:7" s="3" customFormat="1" ht="45">
      <c r="A98" s="12" t="s">
        <v>13</v>
      </c>
      <c r="B98" s="5" t="s">
        <v>11</v>
      </c>
      <c r="C98" s="5" t="s">
        <v>12</v>
      </c>
      <c r="D98" s="5" t="s">
        <v>19</v>
      </c>
      <c r="E98" s="5" t="s">
        <v>265</v>
      </c>
      <c r="F98" s="5" t="s">
        <v>27</v>
      </c>
      <c r="G98" s="5" t="s">
        <v>26</v>
      </c>
    </row>
    <row r="99" spans="1:7" ht="28">
      <c r="A99" s="39" t="s">
        <v>240</v>
      </c>
      <c r="B99" s="8" t="s">
        <v>14</v>
      </c>
      <c r="C99" s="8" t="s">
        <v>17</v>
      </c>
      <c r="D99" s="9">
        <v>1</v>
      </c>
      <c r="E99" s="25"/>
      <c r="F99" s="54"/>
      <c r="G99" s="65">
        <f>E99*D99+F99</f>
        <v>0</v>
      </c>
    </row>
    <row r="100" spans="1:7" ht="28">
      <c r="A100" s="39" t="s">
        <v>220</v>
      </c>
      <c r="B100" s="8" t="s">
        <v>221</v>
      </c>
      <c r="C100" s="8" t="s">
        <v>17</v>
      </c>
      <c r="D100" s="9">
        <v>1</v>
      </c>
      <c r="E100" s="25"/>
      <c r="F100" s="54"/>
      <c r="G100" s="65">
        <f t="shared" ref="G100:G102" si="2">E100*D100+F100</f>
        <v>0</v>
      </c>
    </row>
    <row r="101" spans="1:7" ht="28">
      <c r="A101" s="39" t="s">
        <v>236</v>
      </c>
      <c r="B101" s="8" t="s">
        <v>20</v>
      </c>
      <c r="C101" s="8" t="s">
        <v>17</v>
      </c>
      <c r="D101" s="9">
        <v>1</v>
      </c>
      <c r="E101" s="25"/>
      <c r="F101" s="54"/>
      <c r="G101" s="65">
        <f t="shared" si="2"/>
        <v>0</v>
      </c>
    </row>
    <row r="102" spans="1:7" ht="28">
      <c r="A102" s="39" t="s">
        <v>237</v>
      </c>
      <c r="B102" s="8" t="s">
        <v>21</v>
      </c>
      <c r="C102" s="8" t="s">
        <v>17</v>
      </c>
      <c r="D102" s="9">
        <v>1</v>
      </c>
      <c r="E102" s="25"/>
      <c r="F102" s="54"/>
      <c r="G102" s="65">
        <f t="shared" si="2"/>
        <v>0</v>
      </c>
    </row>
    <row r="103" spans="1:7" ht="24" customHeight="1">
      <c r="A103" s="105" t="s">
        <v>16</v>
      </c>
      <c r="B103" s="106"/>
      <c r="C103" s="106"/>
      <c r="D103" s="107"/>
      <c r="E103" s="11"/>
      <c r="F103" s="11"/>
      <c r="G103" s="43">
        <f>SUM(G99:G102)</f>
        <v>0</v>
      </c>
    </row>
    <row r="104" spans="1:7">
      <c r="A104" s="99"/>
      <c r="B104" s="100"/>
      <c r="C104" s="100"/>
      <c r="D104" s="100"/>
      <c r="E104" s="100"/>
      <c r="F104" s="100"/>
      <c r="G104" s="100"/>
    </row>
    <row r="105" spans="1:7" s="3" customFormat="1" ht="24" customHeight="1">
      <c r="A105" s="108" t="s">
        <v>242</v>
      </c>
      <c r="B105" s="109"/>
      <c r="C105" s="109"/>
      <c r="D105" s="109"/>
      <c r="E105" s="109"/>
      <c r="F105" s="109"/>
      <c r="G105" s="109"/>
    </row>
    <row r="106" spans="1:7" s="3" customFormat="1" ht="45">
      <c r="A106" s="12" t="s">
        <v>13</v>
      </c>
      <c r="B106" s="5" t="s">
        <v>11</v>
      </c>
      <c r="C106" s="5" t="s">
        <v>12</v>
      </c>
      <c r="D106" s="5" t="s">
        <v>19</v>
      </c>
      <c r="E106" s="5" t="str">
        <f>$E$98</f>
        <v xml:space="preserve">Canone anno Servizio singolo accesso </v>
      </c>
      <c r="F106" s="5" t="s">
        <v>27</v>
      </c>
      <c r="G106" s="5" t="s">
        <v>26</v>
      </c>
    </row>
    <row r="107" spans="1:7" s="3" customFormat="1" ht="28">
      <c r="A107" s="40" t="s">
        <v>243</v>
      </c>
      <c r="B107" s="34" t="s">
        <v>222</v>
      </c>
      <c r="C107" s="35" t="s">
        <v>223</v>
      </c>
      <c r="D107" s="36">
        <v>2</v>
      </c>
      <c r="E107" s="24"/>
      <c r="F107" s="55"/>
      <c r="G107" s="65">
        <f>+(E107+F107)*D107</f>
        <v>0</v>
      </c>
    </row>
    <row r="108" spans="1:7" ht="28">
      <c r="A108" s="41" t="s">
        <v>238</v>
      </c>
      <c r="B108" s="37" t="s">
        <v>239</v>
      </c>
      <c r="C108" s="35" t="s">
        <v>223</v>
      </c>
      <c r="D108" s="38">
        <v>2</v>
      </c>
      <c r="E108" s="25"/>
      <c r="F108" s="54"/>
      <c r="G108" s="65">
        <f>+(E108+F108)*D108</f>
        <v>0</v>
      </c>
    </row>
    <row r="109" spans="1:7" ht="24" customHeight="1">
      <c r="A109" s="105" t="s">
        <v>31</v>
      </c>
      <c r="B109" s="106"/>
      <c r="C109" s="106"/>
      <c r="D109" s="107"/>
      <c r="E109" s="11"/>
      <c r="F109" s="11"/>
      <c r="G109" s="11">
        <f>SUM(G107:G108)</f>
        <v>0</v>
      </c>
    </row>
    <row r="110" spans="1:7">
      <c r="A110" s="99"/>
      <c r="B110" s="100"/>
      <c r="C110" s="100"/>
      <c r="D110" s="100"/>
      <c r="E110" s="100"/>
      <c r="F110" s="100"/>
      <c r="G110" s="100"/>
    </row>
    <row r="111" spans="1:7" s="3" customFormat="1" ht="24" customHeight="1">
      <c r="A111" s="108" t="s">
        <v>32</v>
      </c>
      <c r="B111" s="109"/>
      <c r="C111" s="109"/>
      <c r="D111" s="109"/>
      <c r="E111" s="109"/>
      <c r="F111" s="109"/>
      <c r="G111" s="109"/>
    </row>
    <row r="112" spans="1:7" s="3" customFormat="1" ht="45">
      <c r="A112" s="12" t="s">
        <v>13</v>
      </c>
      <c r="B112" s="5" t="s">
        <v>6</v>
      </c>
      <c r="C112" s="5" t="s">
        <v>23</v>
      </c>
      <c r="D112" s="5" t="s">
        <v>224</v>
      </c>
      <c r="E112" s="5" t="str">
        <f>$E$98</f>
        <v xml:space="preserve">Canone anno Servizio singolo accesso </v>
      </c>
      <c r="F112" s="5" t="s">
        <v>27</v>
      </c>
      <c r="G112" s="5" t="s">
        <v>26</v>
      </c>
    </row>
    <row r="113" spans="1:7" s="3" customFormat="1">
      <c r="A113" s="28" t="s">
        <v>244</v>
      </c>
      <c r="B113" s="28" t="s">
        <v>33</v>
      </c>
      <c r="C113" s="29" t="s">
        <v>225</v>
      </c>
      <c r="D113" s="30">
        <v>2</v>
      </c>
      <c r="E113" s="53"/>
      <c r="F113" s="54"/>
      <c r="G113" s="65">
        <f>+(E113+F113)*D113</f>
        <v>0</v>
      </c>
    </row>
    <row r="114" spans="1:7" s="3" customFormat="1">
      <c r="A114" s="31" t="s">
        <v>238</v>
      </c>
      <c r="B114" s="31" t="s">
        <v>24</v>
      </c>
      <c r="C114" s="32" t="s">
        <v>225</v>
      </c>
      <c r="D114" s="33">
        <v>2</v>
      </c>
      <c r="E114" s="53"/>
      <c r="F114" s="54"/>
      <c r="G114" s="65">
        <f>+(E114+F114)*D114</f>
        <v>0</v>
      </c>
    </row>
    <row r="115" spans="1:7" ht="27" customHeight="1">
      <c r="A115" s="105" t="s">
        <v>25</v>
      </c>
      <c r="B115" s="106"/>
      <c r="C115" s="106"/>
      <c r="D115" s="107"/>
      <c r="E115" s="11"/>
      <c r="F115" s="11"/>
      <c r="G115" s="13">
        <f>SUM(G113:G114)</f>
        <v>0</v>
      </c>
    </row>
    <row r="117" spans="1:7" ht="18">
      <c r="A117" s="93" t="s">
        <v>241</v>
      </c>
      <c r="B117" s="94"/>
      <c r="C117" s="94"/>
      <c r="D117" s="94"/>
      <c r="E117" s="94"/>
      <c r="F117" s="94"/>
      <c r="G117" s="94"/>
    </row>
    <row r="118" spans="1:7" ht="18">
      <c r="A118" s="95" t="s">
        <v>4</v>
      </c>
      <c r="B118" s="96"/>
      <c r="C118" s="96"/>
      <c r="D118" s="96"/>
      <c r="E118" s="96"/>
      <c r="F118" s="96"/>
      <c r="G118" s="96"/>
    </row>
    <row r="119" spans="1:7" ht="69.75" customHeight="1">
      <c r="A119" s="87" t="s">
        <v>226</v>
      </c>
      <c r="B119" s="88" t="s">
        <v>0</v>
      </c>
      <c r="C119" s="5" t="s">
        <v>23</v>
      </c>
      <c r="D119" s="5" t="s">
        <v>19</v>
      </c>
      <c r="E119" s="5" t="s">
        <v>265</v>
      </c>
      <c r="F119" s="5" t="s">
        <v>27</v>
      </c>
      <c r="G119" s="5" t="s">
        <v>26</v>
      </c>
    </row>
    <row r="120" spans="1:7" ht="69.75" customHeight="1">
      <c r="A120" s="91" t="s">
        <v>267</v>
      </c>
      <c r="B120" s="92"/>
      <c r="C120" s="49" t="s">
        <v>268</v>
      </c>
      <c r="D120" s="48">
        <v>2</v>
      </c>
      <c r="E120" s="52"/>
      <c r="F120" s="52"/>
      <c r="G120" s="65">
        <f>+(E120+F120)*D120</f>
        <v>0</v>
      </c>
    </row>
    <row r="121" spans="1:7" ht="74.25" customHeight="1">
      <c r="A121" s="83" t="s">
        <v>235</v>
      </c>
      <c r="B121" s="84"/>
      <c r="C121" s="27" t="s">
        <v>233</v>
      </c>
      <c r="D121" s="26">
        <v>2</v>
      </c>
      <c r="E121" s="52"/>
      <c r="F121" s="52"/>
      <c r="G121" s="65">
        <f>+(E121+F121)*D121</f>
        <v>0</v>
      </c>
    </row>
    <row r="122" spans="1:7">
      <c r="A122" s="85" t="s">
        <v>28</v>
      </c>
      <c r="B122" s="86"/>
      <c r="C122" s="86"/>
      <c r="D122" s="86"/>
      <c r="E122" s="13"/>
      <c r="F122" s="13"/>
      <c r="G122" s="13">
        <f>G121+G120</f>
        <v>0</v>
      </c>
    </row>
    <row r="124" spans="1:7" ht="18">
      <c r="A124" s="93" t="s">
        <v>228</v>
      </c>
      <c r="B124" s="94"/>
      <c r="C124" s="94"/>
      <c r="D124" s="94"/>
      <c r="E124" s="94"/>
      <c r="F124" s="94"/>
      <c r="G124" s="94"/>
    </row>
    <row r="125" spans="1:7" ht="18">
      <c r="A125" s="95" t="s">
        <v>4</v>
      </c>
      <c r="B125" s="96"/>
      <c r="C125" s="96"/>
      <c r="D125" s="96"/>
      <c r="E125" s="96"/>
      <c r="F125" s="96"/>
      <c r="G125" s="96"/>
    </row>
    <row r="126" spans="1:7" ht="69.75" customHeight="1">
      <c r="A126" s="87" t="s">
        <v>226</v>
      </c>
      <c r="B126" s="88" t="s">
        <v>0</v>
      </c>
      <c r="C126" s="14" t="s">
        <v>29</v>
      </c>
      <c r="D126" s="5" t="s">
        <v>30</v>
      </c>
      <c r="E126" s="5" t="s">
        <v>18</v>
      </c>
      <c r="F126" s="5" t="s">
        <v>27</v>
      </c>
      <c r="G126" s="5" t="s">
        <v>26</v>
      </c>
    </row>
    <row r="127" spans="1:7" ht="74.25" customHeight="1">
      <c r="A127" s="83" t="s">
        <v>227</v>
      </c>
      <c r="B127" s="84"/>
      <c r="C127" s="27" t="s">
        <v>34</v>
      </c>
      <c r="D127" s="26" t="s">
        <v>4</v>
      </c>
      <c r="E127" s="2"/>
      <c r="F127" s="2"/>
      <c r="G127" s="66">
        <f>SUM(E127:F127)</f>
        <v>0</v>
      </c>
    </row>
    <row r="128" spans="1:7">
      <c r="A128" s="85" t="s">
        <v>28</v>
      </c>
      <c r="B128" s="86"/>
      <c r="C128" s="86"/>
      <c r="D128" s="86"/>
      <c r="E128" s="13"/>
      <c r="F128" s="13"/>
      <c r="G128" s="13">
        <f>G127</f>
        <v>0</v>
      </c>
    </row>
    <row r="130" spans="1:7" s="57" customFormat="1" ht="18">
      <c r="A130" s="93" t="s">
        <v>269</v>
      </c>
      <c r="B130" s="94"/>
      <c r="C130" s="94"/>
      <c r="D130" s="94"/>
      <c r="E130" s="94"/>
      <c r="F130" s="94"/>
      <c r="G130" s="94"/>
    </row>
    <row r="131" spans="1:7" s="57" customFormat="1" ht="18">
      <c r="A131" s="95" t="s">
        <v>4</v>
      </c>
      <c r="B131" s="96"/>
      <c r="C131" s="96"/>
      <c r="D131" s="96"/>
      <c r="E131" s="96"/>
      <c r="F131" s="96"/>
      <c r="G131" s="96"/>
    </row>
    <row r="132" spans="1:7" s="57" customFormat="1" ht="69.75" customHeight="1">
      <c r="A132" s="87" t="s">
        <v>226</v>
      </c>
      <c r="B132" s="88" t="s">
        <v>0</v>
      </c>
      <c r="C132" s="50" t="s">
        <v>270</v>
      </c>
      <c r="D132" s="5"/>
      <c r="E132" s="5" t="s">
        <v>271</v>
      </c>
      <c r="F132" s="5" t="s">
        <v>272</v>
      </c>
      <c r="G132" s="5" t="s">
        <v>26</v>
      </c>
    </row>
    <row r="133" spans="1:7" s="57" customFormat="1" ht="74.25" customHeight="1">
      <c r="A133" s="97" t="s">
        <v>273</v>
      </c>
      <c r="B133" s="98"/>
      <c r="C133" s="58">
        <v>1</v>
      </c>
      <c r="D133" s="59"/>
      <c r="E133" s="60"/>
      <c r="F133" s="60"/>
      <c r="G133" s="67">
        <f>SUM(E133:F133)</f>
        <v>0</v>
      </c>
    </row>
    <row r="134" spans="1:7" s="57" customFormat="1" ht="74.25" customHeight="1">
      <c r="A134" s="97" t="s">
        <v>274</v>
      </c>
      <c r="B134" s="98"/>
      <c r="C134" s="58">
        <v>1</v>
      </c>
      <c r="D134" s="59"/>
      <c r="E134" s="70"/>
      <c r="F134" s="70"/>
      <c r="G134" s="67">
        <f t="shared" ref="G134:G137" si="3">SUM(E134:F134)</f>
        <v>0</v>
      </c>
    </row>
    <row r="135" spans="1:7" s="57" customFormat="1" ht="74.25" customHeight="1">
      <c r="A135" s="97" t="s">
        <v>275</v>
      </c>
      <c r="B135" s="98"/>
      <c r="C135" s="58">
        <v>1</v>
      </c>
      <c r="D135" s="59"/>
      <c r="E135" s="60"/>
      <c r="F135" s="60"/>
      <c r="G135" s="67">
        <f t="shared" si="3"/>
        <v>0</v>
      </c>
    </row>
    <row r="136" spans="1:7" s="57" customFormat="1" ht="74.25" customHeight="1">
      <c r="A136" s="97" t="s">
        <v>276</v>
      </c>
      <c r="B136" s="98"/>
      <c r="C136" s="58">
        <v>1</v>
      </c>
      <c r="D136" s="59"/>
      <c r="E136" s="60"/>
      <c r="F136" s="60"/>
      <c r="G136" s="67">
        <f t="shared" si="3"/>
        <v>0</v>
      </c>
    </row>
    <row r="137" spans="1:7" s="57" customFormat="1" ht="74.25" customHeight="1">
      <c r="A137" s="97" t="s">
        <v>277</v>
      </c>
      <c r="B137" s="98"/>
      <c r="C137" s="58">
        <v>1</v>
      </c>
      <c r="D137" s="59"/>
      <c r="E137" s="60"/>
      <c r="F137" s="60"/>
      <c r="G137" s="67">
        <f t="shared" si="3"/>
        <v>0</v>
      </c>
    </row>
    <row r="138" spans="1:7" s="57" customFormat="1">
      <c r="A138" s="85" t="s">
        <v>278</v>
      </c>
      <c r="B138" s="86"/>
      <c r="C138" s="86"/>
      <c r="D138" s="86"/>
      <c r="E138" s="13"/>
      <c r="F138" s="13">
        <f>SUM(F133:F137)</f>
        <v>0</v>
      </c>
      <c r="G138" s="13">
        <f>SUM(G133:G137)</f>
        <v>0</v>
      </c>
    </row>
    <row r="140" spans="1:7" ht="18">
      <c r="A140" s="122" t="s">
        <v>280</v>
      </c>
      <c r="B140" s="123"/>
      <c r="C140" s="123"/>
      <c r="D140" s="123"/>
      <c r="E140" s="123"/>
      <c r="F140" s="123"/>
      <c r="G140" s="123"/>
    </row>
    <row r="141" spans="1:7" ht="18">
      <c r="A141" s="108" t="s">
        <v>4</v>
      </c>
      <c r="B141" s="109"/>
      <c r="C141" s="109"/>
      <c r="D141" s="109"/>
      <c r="E141" s="109"/>
      <c r="F141" s="109"/>
      <c r="G141" s="109"/>
    </row>
    <row r="142" spans="1:7">
      <c r="A142" s="87" t="s">
        <v>281</v>
      </c>
      <c r="B142" s="88" t="s">
        <v>0</v>
      </c>
      <c r="C142" s="56" t="s">
        <v>270</v>
      </c>
      <c r="D142" s="5"/>
      <c r="E142" s="5" t="s">
        <v>271</v>
      </c>
      <c r="F142" s="5" t="s">
        <v>282</v>
      </c>
      <c r="G142" s="5" t="s">
        <v>26</v>
      </c>
    </row>
    <row r="143" spans="1:7">
      <c r="A143" s="124" t="s">
        <v>283</v>
      </c>
      <c r="B143" s="125"/>
      <c r="C143" s="61">
        <v>1</v>
      </c>
      <c r="D143" s="62"/>
      <c r="E143" s="70"/>
      <c r="F143" s="70"/>
      <c r="G143" s="67">
        <f>(E143*C143)+F143</f>
        <v>0</v>
      </c>
    </row>
    <row r="144" spans="1:7">
      <c r="A144" s="126" t="s">
        <v>28</v>
      </c>
      <c r="B144" s="127"/>
      <c r="C144" s="127"/>
      <c r="D144" s="127"/>
      <c r="E144" s="63"/>
      <c r="F144" s="63">
        <f>F143</f>
        <v>0</v>
      </c>
      <c r="G144" s="63">
        <f>SUM(G143)</f>
        <v>0</v>
      </c>
    </row>
    <row r="145" spans="1:10">
      <c r="A145" s="71"/>
      <c r="B145" s="72"/>
      <c r="C145" s="72"/>
      <c r="D145" s="72"/>
      <c r="E145" s="73"/>
      <c r="F145" s="73"/>
      <c r="G145" s="73"/>
    </row>
    <row r="147" spans="1:10" ht="26.25" customHeight="1">
      <c r="A147" s="89" t="s">
        <v>288</v>
      </c>
      <c r="B147" s="90"/>
      <c r="C147" s="90"/>
      <c r="D147" s="90"/>
      <c r="E147" s="46"/>
      <c r="F147" s="46"/>
      <c r="G147" s="75">
        <f>G144+G138+G128+G122+G115+G109+G103+G95-G148</f>
        <v>0</v>
      </c>
      <c r="H147" s="69"/>
    </row>
    <row r="148" spans="1:10" ht="26.25" customHeight="1">
      <c r="A148" s="89" t="s">
        <v>289</v>
      </c>
      <c r="B148" s="90"/>
      <c r="C148" s="90"/>
      <c r="D148" s="90"/>
      <c r="E148" s="46"/>
      <c r="F148" s="46"/>
      <c r="G148" s="75">
        <f>F144+F138</f>
        <v>0</v>
      </c>
      <c r="H148" s="69"/>
    </row>
    <row r="149" spans="1:10" s="82" customFormat="1" ht="26.25" customHeight="1">
      <c r="A149" s="77"/>
      <c r="B149" s="78"/>
      <c r="C149" s="78"/>
      <c r="D149" s="78"/>
      <c r="E149" s="79"/>
      <c r="F149" s="79"/>
      <c r="G149" s="80"/>
      <c r="H149" s="81"/>
    </row>
    <row r="150" spans="1:10" ht="26.25" customHeight="1">
      <c r="A150" s="128" t="s">
        <v>290</v>
      </c>
      <c r="B150" s="129"/>
      <c r="C150" s="129"/>
      <c r="D150" s="129"/>
      <c r="E150" s="46"/>
      <c r="F150" s="46"/>
      <c r="G150" s="74">
        <f>(G147*2)+G148</f>
        <v>0</v>
      </c>
      <c r="H150" s="69"/>
    </row>
    <row r="152" spans="1:10" ht="26.25" customHeight="1">
      <c r="A152" s="89" t="s">
        <v>279</v>
      </c>
      <c r="B152" s="90"/>
      <c r="C152" s="90"/>
      <c r="D152" s="90"/>
      <c r="E152" s="46"/>
      <c r="F152" s="46"/>
      <c r="G152" s="76">
        <f>G147</f>
        <v>0</v>
      </c>
    </row>
    <row r="153" spans="1:10" ht="26.25" customHeight="1">
      <c r="A153" s="89" t="s">
        <v>286</v>
      </c>
      <c r="B153" s="90"/>
      <c r="C153" s="90"/>
      <c r="D153" s="90"/>
      <c r="E153" s="46"/>
      <c r="F153" s="46"/>
      <c r="G153" s="76">
        <f>G150+G152</f>
        <v>0</v>
      </c>
    </row>
    <row r="155" spans="1:10" ht="25">
      <c r="A155" s="120" t="s">
        <v>287</v>
      </c>
      <c r="B155" s="120"/>
      <c r="C155" s="120"/>
      <c r="D155" s="120"/>
      <c r="E155" s="120"/>
      <c r="F155" s="120"/>
      <c r="G155" s="130">
        <v>2400000</v>
      </c>
    </row>
    <row r="156" spans="1:10" ht="20">
      <c r="A156" s="121" t="s">
        <v>263</v>
      </c>
      <c r="B156" s="121"/>
      <c r="C156" s="121"/>
      <c r="D156" s="121"/>
      <c r="E156" s="121"/>
      <c r="F156" s="121"/>
      <c r="G156" s="68">
        <f>G155-G150</f>
        <v>2400000</v>
      </c>
      <c r="H156" s="44" t="s">
        <v>264</v>
      </c>
      <c r="I156" s="45">
        <f>+G156/G155</f>
        <v>1</v>
      </c>
      <c r="J156" s="42"/>
    </row>
    <row r="157" spans="1:10" s="1" customFormat="1" thickBot="1"/>
    <row r="158" spans="1:10" s="16" customFormat="1" ht="60.75" customHeight="1" thickBot="1">
      <c r="A158" s="114" t="s">
        <v>262</v>
      </c>
      <c r="B158" s="115"/>
      <c r="C158" s="115"/>
      <c r="D158" s="115"/>
      <c r="E158" s="116"/>
      <c r="F158" s="51">
        <v>0</v>
      </c>
      <c r="G158" s="15" t="s">
        <v>260</v>
      </c>
    </row>
    <row r="159" spans="1:10" s="16" customFormat="1" ht="52.5" customHeight="1" thickBot="1">
      <c r="A159" s="117"/>
      <c r="B159" s="118"/>
      <c r="C159" s="118"/>
      <c r="D159" s="118"/>
      <c r="E159" s="119"/>
      <c r="F159" s="51">
        <v>0</v>
      </c>
      <c r="G159" s="15" t="s">
        <v>261</v>
      </c>
    </row>
    <row r="160" spans="1:10" s="16" customFormat="1" ht="16" thickBot="1">
      <c r="A160" s="17"/>
      <c r="B160" s="17"/>
      <c r="D160" s="18"/>
      <c r="E160" s="19"/>
    </row>
    <row r="161" spans="1:7" s="16" customFormat="1">
      <c r="A161" s="114" t="s">
        <v>266</v>
      </c>
      <c r="B161" s="115"/>
      <c r="C161" s="115"/>
      <c r="D161" s="115"/>
      <c r="E161" s="116"/>
      <c r="F161" s="110"/>
      <c r="G161" s="111"/>
    </row>
    <row r="162" spans="1:7" s="16" customFormat="1" ht="16" thickBot="1">
      <c r="A162" s="117"/>
      <c r="B162" s="118"/>
      <c r="C162" s="118"/>
      <c r="D162" s="118"/>
      <c r="E162" s="119"/>
      <c r="F162" s="112"/>
      <c r="G162" s="113"/>
    </row>
    <row r="163" spans="1:7" s="16" customFormat="1" ht="17">
      <c r="A163" s="20" t="s">
        <v>258</v>
      </c>
      <c r="B163" s="17"/>
      <c r="D163" s="18"/>
      <c r="E163" s="19"/>
      <c r="F163" s="19"/>
    </row>
    <row r="164" spans="1:7">
      <c r="A164" s="16"/>
      <c r="B164" s="17"/>
      <c r="C164" s="16"/>
      <c r="D164" s="18"/>
      <c r="E164" s="19"/>
    </row>
    <row r="165" spans="1:7">
      <c r="A165" s="16"/>
      <c r="B165" s="17"/>
      <c r="C165" s="17"/>
      <c r="D165" s="16"/>
      <c r="E165" s="18"/>
    </row>
    <row r="172" spans="1:7" ht="20">
      <c r="A172" s="23" t="s">
        <v>259</v>
      </c>
    </row>
  </sheetData>
  <sheetProtection password="EAC2" sheet="1" objects="1" scenarios="1" selectLockedCells="1"/>
  <mergeCells count="48">
    <mergeCell ref="A150:D150"/>
    <mergeCell ref="A148:D148"/>
    <mergeCell ref="A140:G140"/>
    <mergeCell ref="A141:G141"/>
    <mergeCell ref="A142:B142"/>
    <mergeCell ref="A143:B143"/>
    <mergeCell ref="A144:D144"/>
    <mergeCell ref="F161:G162"/>
    <mergeCell ref="A161:E162"/>
    <mergeCell ref="A105:G105"/>
    <mergeCell ref="A109:D109"/>
    <mergeCell ref="A111:G111"/>
    <mergeCell ref="A158:E159"/>
    <mergeCell ref="A155:F155"/>
    <mergeCell ref="A156:F156"/>
    <mergeCell ref="A117:G117"/>
    <mergeCell ref="A115:D115"/>
    <mergeCell ref="A124:G124"/>
    <mergeCell ref="A118:G118"/>
    <mergeCell ref="A122:D122"/>
    <mergeCell ref="A125:G125"/>
    <mergeCell ref="A126:B126"/>
    <mergeCell ref="A153:D153"/>
    <mergeCell ref="A104:G104"/>
    <mergeCell ref="A110:G110"/>
    <mergeCell ref="A1:G1"/>
    <mergeCell ref="A2:G2"/>
    <mergeCell ref="A3:G3"/>
    <mergeCell ref="A95:D95"/>
    <mergeCell ref="A103:D103"/>
    <mergeCell ref="A97:G97"/>
    <mergeCell ref="A96:G96"/>
    <mergeCell ref="A127:B127"/>
    <mergeCell ref="A128:D128"/>
    <mergeCell ref="A119:B119"/>
    <mergeCell ref="A121:B121"/>
    <mergeCell ref="A152:D152"/>
    <mergeCell ref="A120:B120"/>
    <mergeCell ref="A130:G130"/>
    <mergeCell ref="A131:G131"/>
    <mergeCell ref="A132:B132"/>
    <mergeCell ref="A133:B133"/>
    <mergeCell ref="A134:B134"/>
    <mergeCell ref="A135:B135"/>
    <mergeCell ref="A136:B136"/>
    <mergeCell ref="A137:B137"/>
    <mergeCell ref="A138:D138"/>
    <mergeCell ref="A147:D14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fitToHeight="2" orientation="landscape"/>
  <headerFooter>
    <oddFooter>&amp;C&amp;P di &amp;N</oddFooter>
  </headerFooter>
  <rowBreaks count="1" manualBreakCount="1">
    <brk id="96" max="5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4EBBCFA9D58C42A3C9829B18B49ACD" ma:contentTypeVersion="12" ma:contentTypeDescription="Create a new document." ma:contentTypeScope="" ma:versionID="8eca2605f3405df31a40c845a29e2eef">
  <xsd:schema xmlns:xsd="http://www.w3.org/2001/XMLSchema" xmlns:xs="http://www.w3.org/2001/XMLSchema" xmlns:p="http://schemas.microsoft.com/office/2006/metadata/properties" xmlns:ns3="08648bd1-b6db-4892-a3a5-248f41ccbdbb" xmlns:ns4="4020ca6f-64db-4e34-9b79-6f866185efed" targetNamespace="http://schemas.microsoft.com/office/2006/metadata/properties" ma:root="true" ma:fieldsID="de83e354621ccf810f2e728812fafaba" ns3:_="" ns4:_="">
    <xsd:import namespace="08648bd1-b6db-4892-a3a5-248f41ccbdbb"/>
    <xsd:import namespace="4020ca6f-64db-4e34-9b79-6f866185efe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648bd1-b6db-4892-a3a5-248f41ccbd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0ca6f-64db-4e34-9b79-6f866185efe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3D4352F-C9D2-4B66-8116-31C67AE419B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44121C-F5B9-420A-A3E2-F10FE6AC14D3}">
  <ds:schemaRefs>
    <ds:schemaRef ds:uri="http://purl.org/dc/elements/1.1/"/>
    <ds:schemaRef ds:uri="http://www.w3.org/XML/1998/namespace"/>
    <ds:schemaRef ds:uri="http://schemas.microsoft.com/office/infopath/2007/PartnerControls"/>
    <ds:schemaRef ds:uri="http://purl.org/dc/terms/"/>
    <ds:schemaRef ds:uri="4020ca6f-64db-4e34-9b79-6f866185efed"/>
    <ds:schemaRef ds:uri="08648bd1-b6db-4892-a3a5-248f41ccbdbb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1707688-FB87-499B-A642-D8C9644E00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648bd1-b6db-4892-a3a5-248f41ccbdbb"/>
    <ds:schemaRef ds:uri="4020ca6f-64db-4e34-9b79-6f866185ef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Modello Offerta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Nicolazzo Massimo</dc:creator>
  <cp:lastModifiedBy>Mario Tonon</cp:lastModifiedBy>
  <cp:lastPrinted>2016-10-18T14:22:08Z</cp:lastPrinted>
  <dcterms:created xsi:type="dcterms:W3CDTF">2013-04-23T07:30:08Z</dcterms:created>
  <dcterms:modified xsi:type="dcterms:W3CDTF">2021-08-09T13:23:32Z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0x010100784EBBCFA9D58C42A3C9829B18B49ACD</vt:lpwstr>
  </property>
  <property fmtid="{D5CDD505-2E9C-101B-9397-08002B2CF9AE}" pid="3" name="SV_QUERY_LIST_4F35BF76-6C0D-4D9B-82B2-816C12CF3733">
    <vt:lpwstr>empty_477D106A-C0D6-4607-AEBD-E2C9D60EA279</vt:lpwstr>
  </property>
</Properties>
</file>